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6900" windowHeight="152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H12" i="1"/>
  <c r="F11" i="1"/>
  <c r="G11" i="1"/>
  <c r="H10" i="1"/>
  <c r="A13" i="1"/>
  <c r="F10" i="1"/>
  <c r="G10" i="1"/>
  <c r="F13" i="1"/>
  <c r="G13" i="1"/>
  <c r="H13" i="1"/>
  <c r="A14" i="1"/>
  <c r="F14" i="1"/>
  <c r="G14" i="1"/>
  <c r="H14" i="1"/>
  <c r="A15" i="1"/>
  <c r="F15" i="1"/>
  <c r="G15" i="1"/>
  <c r="H15" i="1"/>
  <c r="A16" i="1"/>
  <c r="F16" i="1"/>
  <c r="G16" i="1"/>
  <c r="H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<sst xmlns="http://schemas.openxmlformats.org/spreadsheetml/2006/main" count="388" uniqueCount="200">
  <si>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</si>
  <si>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</si>
  <si>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</si>
  <si>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</si>
  <si>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</si>
  <si>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</si>
  <si>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</si>
  <si>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</si>
  <si>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</si>
  <si>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</si>
  <si>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</si>
  <si>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</si>
  <si>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</si>
  <si>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</si>
  <si>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</si>
  <si>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</si>
  <si>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</si>
  <si>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</si>
  <si>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</si>
  <si>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</si>
  <si>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</si>
  <si>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</si>
  <si>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</si>
  <si>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</si>
  <si>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</si>
  <si>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</si>
  <si>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</si>
  <si>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</si>
  <si>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</si>
  <si>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</si>
  <si>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</si>
  <si>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</si>
  <si>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</si>
  <si>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</si>
  <si>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</si>
  <si>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</si>
  <si>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</si>
  <si>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</si>
  <si>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</si>
  <si>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</si>
  <si>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</si>
  <si>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</si>
  <si>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</si>
  <si>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</si>
  <si>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</si>
  <si>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</si>
  <si>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</si>
  <si>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</si>
  <si>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</si>
  <si>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</si>
  <si>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</si>
  <si>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</si>
  <si>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</si>
  <si>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</si>
  <si>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</si>
  <si>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</si>
  <si>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</si>
  <si>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</si>
  <si>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</si>
  <si>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</si>
  <si>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</si>
  <si>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</si>
  <si>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</si>
  <si>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</si>
  <si>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</si>
  <si>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</si>
  <si>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</si>
  <si>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</si>
  <si>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</si>
  <si>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</si>
  <si>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</si>
  <si>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</si>
  <si>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</si>
  <si>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</si>
  <si>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</si>
  <si>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</si>
  <si>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</si>
  <si>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</si>
  <si>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</si>
  <si>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</si>
  <si>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</si>
  <si>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</si>
  <si>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</si>
  <si>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</si>
  <si>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</si>
  <si>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</si>
  <si>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</si>
  <si>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</si>
  <si>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</si>
  <si>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</si>
  <si>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</si>
  <si>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</si>
  <si>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</si>
  <si>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</si>
  <si>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</si>
  <si>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</si>
  <si>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</si>
  <si>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</si>
  <si>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</si>
  <si>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</si>
  <si>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</si>
  <si>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</si>
  <si>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</si>
  <si>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</si>
  <si>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</si>
  <si>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</si>
  <si>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</si>
  <si>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</si>
  <si>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</si>
  <si>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</si>
  <si>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</si>
  <si>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</si>
  <si>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</si>
  <si>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</si>
  <si>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</si>
  <si>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</si>
  <si>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</si>
  <si>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</si>
  <si>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</si>
  <si>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</si>
  <si>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</si>
  <si>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</si>
  <si>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</si>
  <si>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</si>
  <si>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</si>
  <si>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</si>
  <si>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</si>
  <si>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</si>
  <si>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</si>
  <si>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</si>
  <si>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</si>
  <si>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</si>
  <si>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</si>
  <si>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</si>
  <si>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</si>
  <si>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</si>
  <si>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</si>
  <si>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</si>
  <si>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</si>
  <si>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</si>
  <si>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</si>
  <si>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</si>
  <si>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</si>
  <si>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</si>
  <si>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</si>
  <si>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</si>
  <si>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</si>
  <si>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</si>
  <si>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</si>
  <si>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</si>
  <si>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</si>
  <si>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</si>
  <si>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</si>
  <si>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</si>
  <si>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</si>
  <si>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</si>
  <si>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</si>
  <si>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</si>
  <si>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</si>
  <si>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</si>
  <si>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</si>
  <si>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</si>
  <si>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</si>
  <si>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</si>
  <si>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</si>
  <si>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</si>
  <si>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</si>
  <si>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</si>
  <si>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</si>
  <si>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</si>
  <si>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</si>
  <si>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</si>
  <si>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</si>
  <si>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</si>
  <si>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</si>
  <si>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</si>
  <si>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</si>
  <si>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</si>
  <si>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</si>
  <si>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</si>
  <si>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</si>
  <si>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</si>
  <si>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</si>
  <si>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</si>
  <si>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</si>
  <si>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</si>
  <si>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</si>
  <si>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Carbohidratos, lípidos y proteínas</t>
  </si>
  <si>
    <t>Esperanza Castillo</t>
  </si>
  <si>
    <t>Fotografía</t>
  </si>
  <si>
    <t>Ver anexo</t>
  </si>
  <si>
    <t>CN_11_15_REC200</t>
  </si>
  <si>
    <t>97792067 / 97244900</t>
  </si>
  <si>
    <t>Serina y arginina</t>
  </si>
  <si>
    <t>Alimentos ricos en proteina delante de un hombre.</t>
  </si>
  <si>
    <t>Insulina</t>
  </si>
  <si>
    <t>Telaraña</t>
  </si>
  <si>
    <t>Hemoglobina</t>
  </si>
  <si>
    <t>Huevo frito en sartén</t>
  </si>
  <si>
    <t>Mujer planchando el cabello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</si>
</sst>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6"/>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2" fillId="9" borderId="5" xfId="0" applyNumberFormat="1" applyFont="1" applyFill="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6" sqref="B12:B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78">
        <v>107087210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CN_11_15_REC200_IMG01n.png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CN_11_15_REC200_IMG01a.png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199</v>
      </c>
      <c r="K10" s="64"/>
      <c r="O10" s="2" t="str">
        <f>'Definición técnica de imagenes'!A12</f>
        <v>M12D</v>
      </c>
    </row>
    <row r="11" spans="1:16" s="11" customFormat="1" ht="14" customHeight="1">
      <c r="A11" s="12" t="str">
        <f t="shared" ref="A11:A18" si="3">IF(OR(B11&lt;&gt;"",J11&lt;&gt;""),CONCATENATE(LEFT(A10,3),IF(MID(A10,4,2)+1&lt;10,CONCATENATE("0",MID(A10,4,2)+1))),"")</f>
        <v>IMG02</v>
      </c>
      <c r="B11" s="78" t="s">
        <v>192</v>
      </c>
      <c r="C11" s="20" t="str">
        <f t="shared" si="0"/>
        <v>Recurso M101</v>
      </c>
      <c r="D11" s="63" t="s">
        <v>189</v>
      </c>
      <c r="E11" s="63" t="s">
        <v>155</v>
      </c>
      <c r="F11" s="13" t="str">
        <f t="shared" ref="F11:F74" ca="1" si="4">IF(OR(B11&lt;&gt;"",J11&lt;&gt;""),CONCATENATE($C$7,"_",$A11,IF($G$4="Cuaderno de Estudio","_small",CONCATENATE(IF(I11="","","n"),IF(LEFT($G$5,1)="F",".jpg",".png")))),"")</f>
        <v>CN_11_15_REC200_IMG02n.png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CN_11_15_REC200_IMG02a.png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190</v>
      </c>
      <c r="O11" s="2" t="str">
        <f>'Definición técnica de imagenes'!A13</f>
        <v>M101</v>
      </c>
    </row>
    <row r="12" spans="1:16" s="11" customFormat="1" ht="26">
      <c r="A12" s="12" t="str">
        <f t="shared" si="3"/>
        <v>IMG03</v>
      </c>
      <c r="B12" s="78">
        <v>282369806</v>
      </c>
      <c r="C12" s="20" t="str">
        <f t="shared" si="0"/>
        <v>Recurso M101</v>
      </c>
      <c r="D12" s="63" t="s">
        <v>189</v>
      </c>
      <c r="E12" s="63" t="s">
        <v>155</v>
      </c>
      <c r="F12" s="13" t="str">
        <f t="shared" ca="1" si="4"/>
        <v>CN_11_15_REC200_IMG03n.png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CN_11_15_REC200_IMG03a.png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c r="A13" s="12" t="str">
        <f t="shared" si="3"/>
        <v>IMG04</v>
      </c>
      <c r="B13" s="78">
        <v>115341256</v>
      </c>
      <c r="C13" s="20" t="str">
        <f t="shared" si="0"/>
        <v>Recurso M101</v>
      </c>
      <c r="D13" s="63" t="s">
        <v>189</v>
      </c>
      <c r="E13" s="63" t="s">
        <v>155</v>
      </c>
      <c r="F13" s="13" t="str">
        <f t="shared" ca="1" si="4"/>
        <v>CN_11_15_REC200_IMG04n.png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CN_11_15_REC200_IMG04a.png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190</v>
      </c>
      <c r="O13" s="2" t="str">
        <f>'Definición técnica de imagenes'!A19</f>
        <v>F4</v>
      </c>
    </row>
    <row r="14" spans="1:16" s="11" customFormat="1">
      <c r="A14" s="12" t="str">
        <f t="shared" si="3"/>
        <v>IMG05</v>
      </c>
      <c r="B14" s="78">
        <v>290985851</v>
      </c>
      <c r="C14" s="20" t="str">
        <f t="shared" si="0"/>
        <v>Recurso M101</v>
      </c>
      <c r="D14" s="63" t="s">
        <v>189</v>
      </c>
      <c r="E14" s="63" t="s">
        <v>155</v>
      </c>
      <c r="F14" s="13" t="str">
        <f t="shared" ca="1" si="4"/>
        <v>CN_11_15_REC200_IMG05n.png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CN_11_15_REC200_IMG05a.png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c r="A15" s="12" t="str">
        <f t="shared" si="3"/>
        <v>IMG06</v>
      </c>
      <c r="B15" s="78">
        <v>335254577</v>
      </c>
      <c r="C15" s="20" t="str">
        <f t="shared" si="0"/>
        <v>Recurso M101</v>
      </c>
      <c r="D15" s="63" t="s">
        <v>189</v>
      </c>
      <c r="E15" s="63" t="s">
        <v>155</v>
      </c>
      <c r="F15" s="13" t="str">
        <f t="shared" ca="1" si="4"/>
        <v>CN_11_15_REC200_IMG06n.png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CN_11_15_REC200_IMG06a.png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c r="A16" s="12" t="str">
        <f t="shared" si="3"/>
        <v>IMG07</v>
      </c>
      <c r="B16" s="78">
        <v>365086913</v>
      </c>
      <c r="C16" s="20" t="str">
        <f t="shared" si="0"/>
        <v>Recurso M101</v>
      </c>
      <c r="D16" s="63" t="s">
        <v>189</v>
      </c>
      <c r="E16" s="63" t="s">
        <v>155</v>
      </c>
      <c r="F16" s="13" t="str">
        <f t="shared" ca="1" si="4"/>
        <v>CN_11_15_REC200_IMG07n.png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CN_11_15_REC200_IMG07a.png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Design Design</cp:lastModifiedBy>
  <dcterms:created xsi:type="dcterms:W3CDTF">2014-07-01T23:43:25Z</dcterms:created>
  <dcterms:modified xsi:type="dcterms:W3CDTF">2016-06-28T15:17:33Z</dcterms:modified>
</cp:coreProperties>
</file>