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4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H21" i="1"/>
  <c r="H20" i="1"/>
  <c r="H19" i="1"/>
  <c r="H18" i="1"/>
  <c r="H17" i="1"/>
  <c r="H16" i="1"/>
  <c r="H15" i="1"/>
  <c r="H14" i="1"/>
  <c r="H13" i="1"/>
  <c r="H12" i="1"/>
  <c r="H11" i="1"/>
  <c r="K45" i="2"/>
  <c r="J21" i="2"/>
  <c r="I21" i="2"/>
  <c r="D5" i="2" s="1"/>
  <c r="D7" i="2" s="1"/>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<sst xmlns="http://schemas.openxmlformats.org/spreadsheetml/2006/main" count="408" uniqueCount="197">
  <si>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</si>
  <si>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</si>
  <si>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</si>
  <si>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</si>
  <si>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</si>
  <si>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</si>
  <si>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</si>
  <si>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</si>
  <si>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</si>
  <si>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</si>
  <si>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</si>
  <si>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</si>
  <si>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</si>
  <si>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</si>
  <si>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</si>
  <si>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</si>
  <si>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</si>
  <si>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</si>
  <si>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</si>
  <si>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</si>
  <si>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</si>
  <si>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</si>
  <si>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</si>
  <si>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</si>
  <si>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</si>
  <si>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</si>
  <si>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</si>
  <si>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</si>
  <si>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</si>
  <si>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</si>
  <si>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</si>
  <si>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</si>
  <si>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</si>
  <si>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</si>
  <si>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</si>
  <si>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</si>
  <si>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</si>
  <si>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</si>
  <si>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</si>
  <si>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</si>
  <si>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</si>
  <si>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</si>
  <si>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</si>
  <si>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</si>
  <si>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</si>
  <si>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</si>
  <si>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</si>
  <si>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</si>
  <si>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</si>
  <si>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</si>
  <si>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</si>
  <si>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</si>
  <si>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</si>
  <si>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</si>
  <si>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</si>
  <si>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</si>
  <si>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</si>
  <si>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</si>
  <si>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</si>
  <si>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</si>
  <si>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</si>
  <si>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</si>
  <si>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</si>
  <si>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</si>
  <si>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</si>
  <si>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</si>
  <si>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</si>
  <si>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</si>
  <si>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</si>
  <si>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</si>
  <si>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</si>
  <si>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</si>
  <si>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</si>
  <si>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</si>
  <si>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</si>
  <si>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</si>
  <si>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</si>
  <si>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</si>
  <si>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</si>
  <si>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</si>
  <si>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</si>
  <si>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</si>
  <si>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</si>
  <si>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</si>
  <si>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</si>
  <si>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</si>
  <si>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</si>
  <si>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</si>
  <si>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</si>
  <si>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</si>
  <si>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</si>
  <si>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</si>
  <si>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</si>
  <si>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</si>
  <si>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</si>
  <si>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</si>
  <si>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</si>
  <si>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</si>
  <si>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</si>
  <si>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</si>
  <si>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</si>
  <si>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</si>
  <si>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</si>
  <si>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</si>
  <si>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</si>
  <si>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</si>
  <si>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</si>
  <si>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</si>
  <si>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</si>
  <si>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</si>
  <si>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</si>
  <si>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</si>
  <si>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</si>
  <si>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</si>
  <si>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</si>
  <si>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</si>
  <si>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</si>
  <si>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</si>
  <si>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</si>
  <si>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</si>
  <si>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</si>
  <si>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</si>
  <si>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</si>
  <si>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</si>
  <si>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</si>
  <si>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</si>
  <si>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</si>
  <si>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</si>
  <si>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</si>
  <si>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</si>
  <si>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</si>
  <si>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</si>
  <si>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</si>
  <si>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</si>
  <si>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</si>
  <si>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</si>
  <si>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</si>
  <si>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</si>
  <si>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</si>
  <si>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</si>
  <si>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</si>
  <si>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</si>
  <si>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</si>
  <si>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</si>
  <si>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</si>
  <si>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</si>
  <si>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</si>
  <si>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</si>
  <si>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</si>
  <si>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</si>
  <si>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</si>
  <si>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</si>
  <si>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</si>
  <si>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</si>
  <si>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</si>
  <si>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</si>
  <si>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</si>
  <si>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</si>
  <si>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</si>
  <si>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</si>
  <si>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</si>
  <si>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</si>
  <si>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</si>
  <si>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</si>
  <si>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</si>
  <si>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</si>
  <si>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</si>
  <si>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</si>
  <si>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</si>
  <si>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</si>
  <si>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</si>
  <si>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</si>
  <si>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</si>
  <si>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</si>
  <si>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</si>
  <si>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</si>
  <si>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</si>
  <si>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</si>
  <si>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</si>
  <si>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</si>
  <si>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</si>
  <si>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</si>
  <si>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</si>
  <si>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</si>
  <si>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</si>
  <si>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</si>
  <si>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</si>
  <si>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</si>
  <si>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 xml:space="preserve">Los sólidos y los gases </t>
  </si>
  <si>
    <t>CN_10_14_REC130</t>
  </si>
  <si>
    <t>Fotografía</t>
  </si>
  <si>
    <t>ver descripción y observaciones</t>
  </si>
  <si>
    <t>Ilustración</t>
  </si>
  <si>
    <t>Dejar plantilla en blanco en la parte superior para texto.</t>
  </si>
  <si>
    <t>realizar ilustración igual a la imagen guía.Dejar plantilla en blanco a la mitad del lado izquierdo.</t>
  </si>
  <si>
    <t>realizar ilustración igual a la imagen guía.Dejar plantilla en blanco a la mitad del lado izquierdo. V, P, T en itálica</t>
  </si>
  <si>
    <t>Realizar tabla igual a imagen guía, es para ficha de estudiante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</si>
</sst>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4" fillId="0" borderId="0" xfId="51" applyAlignment="1">
      <alignment horizontal="left" vertical="center" readingOrder="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gif"/><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gif"/><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jpeg"/><Relationship Id="rId10" Type="http://schemas.openxmlformats.org/officeDocument/2006/relationships/image" Target="../media/image10.png"/><Relationship Id="rId4" Type="http://schemas.openxmlformats.org/officeDocument/2006/relationships/image" Target="../media/image4.jpe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254000</xdr:colOff>
      <xdr:row>9</xdr:row>
      <xdr:rowOff>0</xdr:rowOff>
    </xdr:from>
    <xdr:to>
      <xdr:col>9</xdr:col>
      <xdr:colOff>1997442</xdr:colOff>
      <xdr:row>9</xdr:row>
      <xdr:rowOff>1119678</xdr:rowOff>
    </xdr:to>
    <xdr:pic>
      <xdr:nvPicPr>
        <xdr:cNvPr id="2" name="Picture 2" descr="http://thumb9.shutterstock.com/display_pic_with_logo/1033249/314413472/stock-vector-gas-mixtures-and-partial-pressures-314413472.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70000" y="2119313"/>
          <a:ext cx="1743442" cy="11196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xdr:row>
      <xdr:rowOff>0</xdr:rowOff>
    </xdr:from>
    <xdr:to>
      <xdr:col>9</xdr:col>
      <xdr:colOff>962717</xdr:colOff>
      <xdr:row>10</xdr:row>
      <xdr:rowOff>962717</xdr:rowOff>
    </xdr:to>
    <xdr:pic>
      <xdr:nvPicPr>
        <xdr:cNvPr id="3" name="Picture 2" descr="https://anitaguz656.files.wordpress.com/2014/11/02c69-ce5.gif"/>
        <xdr:cNvPicPr>
          <a:picLocks noChangeAspect="1" noChangeArrowheads="1" noCrop="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0" y="3341688"/>
          <a:ext cx="962717" cy="9627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xdr:row>
      <xdr:rowOff>0</xdr:rowOff>
    </xdr:from>
    <xdr:to>
      <xdr:col>9</xdr:col>
      <xdr:colOff>1154283</xdr:colOff>
      <xdr:row>11</xdr:row>
      <xdr:rowOff>1092722</xdr:rowOff>
    </xdr:to>
    <xdr:pic>
      <xdr:nvPicPr>
        <xdr:cNvPr id="4" name="Picture 2" descr="http://historiaybiografias.com/archivos_varios3/los_ga30.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0" y="4540250"/>
          <a:ext cx="1154283" cy="10927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xdr:row>
      <xdr:rowOff>0</xdr:rowOff>
    </xdr:from>
    <xdr:to>
      <xdr:col>9</xdr:col>
      <xdr:colOff>760647</xdr:colOff>
      <xdr:row>12</xdr:row>
      <xdr:rowOff>720080</xdr:rowOff>
    </xdr:to>
    <xdr:pic>
      <xdr:nvPicPr>
        <xdr:cNvPr id="5" name="Picture 2" descr="http://historiaybiografias.com/archivos_varios3/los_ga31.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0" y="5786438"/>
          <a:ext cx="760647" cy="72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xdr:row>
      <xdr:rowOff>0</xdr:rowOff>
    </xdr:from>
    <xdr:to>
      <xdr:col>9</xdr:col>
      <xdr:colOff>1110547</xdr:colOff>
      <xdr:row>13</xdr:row>
      <xdr:rowOff>1051318</xdr:rowOff>
    </xdr:to>
    <xdr:pic>
      <xdr:nvPicPr>
        <xdr:cNvPr id="6" name="Picture 2" descr="http://historiaybiografias.com/archivos_varios3/los_ga32.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0" y="7032625"/>
          <a:ext cx="1110547" cy="1051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xdr:row>
      <xdr:rowOff>0</xdr:rowOff>
    </xdr:from>
    <xdr:to>
      <xdr:col>9</xdr:col>
      <xdr:colOff>1436688</xdr:colOff>
      <xdr:row>14</xdr:row>
      <xdr:rowOff>1029117</xdr:rowOff>
    </xdr:to>
    <xdr:pic>
      <xdr:nvPicPr>
        <xdr:cNvPr id="7" name="Picture 3"/>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0" y="8231188"/>
          <a:ext cx="1436688" cy="102911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15</xdr:row>
      <xdr:rowOff>0</xdr:rowOff>
    </xdr:from>
    <xdr:to>
      <xdr:col>9</xdr:col>
      <xdr:colOff>2484438</xdr:colOff>
      <xdr:row>15</xdr:row>
      <xdr:rowOff>647700</xdr:rowOff>
    </xdr:to>
    <xdr:pic>
      <xdr:nvPicPr>
        <xdr:cNvPr id="10" name="Picture 2"/>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00" y="9421813"/>
          <a:ext cx="2484438" cy="64770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xdr:from>
      <xdr:col>9</xdr:col>
      <xdr:colOff>0</xdr:colOff>
      <xdr:row>17</xdr:row>
      <xdr:rowOff>0</xdr:rowOff>
    </xdr:from>
    <xdr:to>
      <xdr:col>9</xdr:col>
      <xdr:colOff>2335343</xdr:colOff>
      <xdr:row>17</xdr:row>
      <xdr:rowOff>609077</xdr:rowOff>
    </xdr:to>
    <mc:AlternateContent xmlns:mc="http://schemas.openxmlformats.org/markup-compatibility/2006" xmlns:a14="http://schemas.microsoft.com/office/drawing/2010/main">
      <mc:Choice Requires="a14">
        <xdr:sp macro="" textlink="">
          <xdr:nvSpPr>
            <xdr:cNvPr id="12" name="3 Rectángulo"/>
            <xdr:cNvSpPr/>
          </xdr:nvSpPr>
          <xdr:spPr>
            <a:xfrm>
              <a:off x="13716000" y="11874500"/>
              <a:ext cx="2335343" cy="609077"/>
            </a:xfrm>
            <a:prstGeom prst="rect">
              <a:avLst/>
            </a:prstGeom>
          </xdr:spPr>
          <xdr:txBody>
            <a:bodyPr wrap="square">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ES" i="1">
                        <a:latin typeface="Cambria Math"/>
                      </a:rPr>
                      <m:t>𝑉</m:t>
                    </m:r>
                    <m:r>
                      <a:rPr lang="es-ES" i="1">
                        <a:latin typeface="Cambria Math"/>
                      </a:rPr>
                      <m:t>=</m:t>
                    </m:r>
                    <m:f>
                      <m:fPr>
                        <m:ctrlPr>
                          <a:rPr lang="es-CO" i="1">
                            <a:latin typeface="Cambria Math" panose="02040503050406030204" pitchFamily="18" charset="0"/>
                          </a:rPr>
                        </m:ctrlPr>
                      </m:fPr>
                      <m:num>
                        <m:r>
                          <a:rPr lang="es-ES" i="1">
                            <a:latin typeface="Cambria Math"/>
                          </a:rPr>
                          <m:t>𝑛</m:t>
                        </m:r>
                        <m:r>
                          <a:rPr lang="es-ES" i="1">
                            <a:latin typeface="Cambria Math"/>
                          </a:rPr>
                          <m:t> </m:t>
                        </m:r>
                        <m:r>
                          <a:rPr lang="es-ES" i="1">
                            <a:latin typeface="Cambria Math"/>
                          </a:rPr>
                          <m:t>𝑥𝑅</m:t>
                        </m:r>
                        <m:r>
                          <a:rPr lang="es-ES" i="1">
                            <a:latin typeface="Cambria Math"/>
                          </a:rPr>
                          <m:t> </m:t>
                        </m:r>
                        <m:r>
                          <a:rPr lang="es-ES" i="1">
                            <a:latin typeface="Cambria Math"/>
                          </a:rPr>
                          <m:t>𝑥</m:t>
                        </m:r>
                        <m:r>
                          <a:rPr lang="es-ES" i="1">
                            <a:latin typeface="Cambria Math"/>
                          </a:rPr>
                          <m:t> </m:t>
                        </m:r>
                        <m:r>
                          <a:rPr lang="es-ES" i="1">
                            <a:latin typeface="Cambria Math"/>
                          </a:rPr>
                          <m:t>𝑇</m:t>
                        </m:r>
                      </m:num>
                      <m:den>
                        <m:r>
                          <a:rPr lang="es-ES" i="1">
                            <a:latin typeface="Cambria Math"/>
                          </a:rPr>
                          <m:t>𝑃</m:t>
                        </m:r>
                      </m:den>
                    </m:f>
                  </m:oMath>
                </m:oMathPara>
              </a14:m>
              <a:endParaRPr lang="es-CO"/>
            </a:p>
          </xdr:txBody>
        </xdr:sp>
      </mc:Choice>
      <mc:Fallback xmlns="">
        <xdr:sp macro="" textlink="">
          <xdr:nvSpPr>
            <xdr:cNvPr id="12" name="3 Rectángulo"/>
            <xdr:cNvSpPr/>
          </xdr:nvSpPr>
          <xdr:spPr>
            <a:xfrm>
              <a:off x="13716000" y="11874500"/>
              <a:ext cx="2335343" cy="609077"/>
            </a:xfrm>
            <a:prstGeom prst="rect">
              <a:avLst/>
            </a:prstGeom>
          </xdr:spPr>
          <xdr:txBody>
            <a:bodyPr wrap="square">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ES" i="0">
                  <a:latin typeface="Cambria Math"/>
                </a:rPr>
                <a:t>𝑉=</a:t>
              </a:r>
              <a:r>
                <a:rPr lang="es-CO" i="0">
                  <a:latin typeface="Cambria Math"/>
                </a:rPr>
                <a:t>(</a:t>
              </a:r>
              <a:r>
                <a:rPr lang="es-ES" i="0">
                  <a:latin typeface="Cambria Math"/>
                </a:rPr>
                <a:t>𝑛 𝑥𝑅 𝑥 𝑇</a:t>
              </a:r>
              <a:r>
                <a:rPr lang="es-CO" i="0">
                  <a:latin typeface="Cambria Math"/>
                </a:rPr>
                <a:t>)/</a:t>
              </a:r>
              <a:r>
                <a:rPr lang="es-ES" i="0">
                  <a:latin typeface="Cambria Math"/>
                </a:rPr>
                <a:t>𝑃</a:t>
              </a:r>
              <a:endParaRPr lang="es-CO"/>
            </a:p>
          </xdr:txBody>
        </xdr:sp>
      </mc:Fallback>
    </mc:AlternateContent>
    <xdr:clientData/>
  </xdr:twoCellAnchor>
  <xdr:twoCellAnchor editAs="oneCell">
    <xdr:from>
      <xdr:col>9</xdr:col>
      <xdr:colOff>0</xdr:colOff>
      <xdr:row>18</xdr:row>
      <xdr:rowOff>0</xdr:rowOff>
    </xdr:from>
    <xdr:to>
      <xdr:col>10</xdr:col>
      <xdr:colOff>66992</xdr:colOff>
      <xdr:row>18</xdr:row>
      <xdr:rowOff>431165</xdr:rowOff>
    </xdr:to>
    <xdr:pic>
      <xdr:nvPicPr>
        <xdr:cNvPr id="13" name="5 Imagen" descr="C:\Users\Viviana\Downloads\1.gif"/>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0" y="13263563"/>
          <a:ext cx="2726055" cy="431165"/>
        </a:xfrm>
        <a:prstGeom prst="rect">
          <a:avLst/>
        </a:prstGeom>
        <a:noFill/>
        <a:ln>
          <a:noFill/>
        </a:ln>
      </xdr:spPr>
    </xdr:pic>
    <xdr:clientData/>
  </xdr:twoCellAnchor>
  <xdr:twoCellAnchor editAs="oneCell">
    <xdr:from>
      <xdr:col>9</xdr:col>
      <xdr:colOff>198437</xdr:colOff>
      <xdr:row>16</xdr:row>
      <xdr:rowOff>51036</xdr:rowOff>
    </xdr:from>
    <xdr:to>
      <xdr:col>9</xdr:col>
      <xdr:colOff>2039616</xdr:colOff>
      <xdr:row>16</xdr:row>
      <xdr:rowOff>1272753</xdr:rowOff>
    </xdr:to>
    <xdr:pic>
      <xdr:nvPicPr>
        <xdr:cNvPr id="14" name="Picture 3"/>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914437" y="10631724"/>
          <a:ext cx="1841179" cy="122171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190500</xdr:colOff>
      <xdr:row>19</xdr:row>
      <xdr:rowOff>321468</xdr:rowOff>
    </xdr:from>
    <xdr:to>
      <xdr:col>9</xdr:col>
      <xdr:colOff>2274093</xdr:colOff>
      <xdr:row>19</xdr:row>
      <xdr:rowOff>940177</xdr:rowOff>
    </xdr:to>
    <xdr:pic>
      <xdr:nvPicPr>
        <xdr:cNvPr id="15" name="Picture 2"/>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882688" y="14989968"/>
          <a:ext cx="2083593" cy="618709"/>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9</xdr:col>
      <xdr:colOff>297657</xdr:colOff>
      <xdr:row>20</xdr:row>
      <xdr:rowOff>178594</xdr:rowOff>
    </xdr:from>
    <xdr:to>
      <xdr:col>9</xdr:col>
      <xdr:colOff>2250650</xdr:colOff>
      <xdr:row>20</xdr:row>
      <xdr:rowOff>1466481</xdr:rowOff>
    </xdr:to>
    <xdr:pic>
      <xdr:nvPicPr>
        <xdr:cNvPr id="16" name="Imagen 15"/>
        <xdr:cNvPicPr>
          <a:picLocks noChangeAspect="1"/>
        </xdr:cNvPicPr>
      </xdr:nvPicPr>
      <xdr:blipFill rotWithShape="1">
        <a:blip xmlns:r="http://schemas.openxmlformats.org/officeDocument/2006/relationships" r:embed="rId10"/>
        <a:srcRect l="44127" t="45027" r="23901" b="17473"/>
        <a:stretch/>
      </xdr:blipFill>
      <xdr:spPr>
        <a:xfrm>
          <a:off x="13989845" y="16728282"/>
          <a:ext cx="1952993" cy="12878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hutterstock.com/pic-314413472/stock-vector-gas-mixtures-and-partial-pressures.html?src=iJYV-wHHp5jO_6Pfmo1s4A-1-47"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80" zoomScaleNormal="80" zoomScalePageLayoutView="140" workbookViewId="0">
      <pane ySplit="9" topLeftCell="A21" activePane="bottomLeft" state="frozen"/>
      <selection pane="bottomLeft" activeCell="B22" sqref="B2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96" customHeight="1" x14ac:dyDescent="0.25">
      <c r="A10" s="12" t="str">
        <f>IF(OR(B10&lt;&gt;"",J10&lt;&gt;""),"IMG01","")</f>
        <v>IMG01</v>
      </c>
      <c r="B10" s="77">
        <v>314413472</v>
      </c>
      <c r="C10" s="20" t="str">
        <f t="shared" ref="C10:C41" si="0">IF(OR(B10&lt;&gt;"",J10&lt;&gt;""),IF($G$4="Recurso",CONCATENATE($G$4," ",$G$5),$G$4),"")</f>
        <v>Recurso Diaporama F1</v>
      </c>
      <c r="D10" s="63" t="s">
        <v>190</v>
      </c>
      <c r="E10" s="63" t="s">
        <v>155</v>
      </c>
      <c r="F10" s="13" t="str">
        <f t="shared" ref="F10" ca="1" si="1">IF(OR(B10&lt;&gt;"",J10&lt;&gt;""),CONCATENATE($C$7,"_",$A10,IF($G$4="Cuaderno de Estudio","_small",CONCATENATE(IF(I10="","","n"),IF(LEFT($G$5,1)="F",".jpg",".png")))),"")</f>
        <v>CN_10_14_REC130_IMG01.png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193</v>
      </c>
      <c r="O10" s="2" t="str">
        <f>'Definición técnica de imagenes'!A12</f>
        <v>M12D</v>
      </c>
    </row>
    <row r="11" spans="1:16" s="11" customFormat="1" ht="94.5" customHeight="1" x14ac:dyDescent="0.25">
      <c r="A11" s="12" t="str">
        <f t="shared" ref="A11:A18" si="3">IF(OR(B11&lt;&gt;"",J11&lt;&gt;""),CONCATENATE(LEFT(A10,3),IF(MID(A10,4,2)+1&lt;10,CONCATENATE("0",MID(A10,4,2)+1))),"")</f>
        <v>IMG02</v>
      </c>
      <c r="B11" s="62" t="s">
        <v>191</v>
      </c>
      <c r="C11" s="20" t="str">
        <f t="shared" si="0"/>
        <v>Recurso Diaporama F1</v>
      </c>
      <c r="D11" s="63" t="s">
        <v>192</v>
      </c>
      <c r="E11" s="63" t="s">
        <v>155</v>
      </c>
      <c r="F11" s="13" t="str">
        <f t="shared" ref="F11:F74" ca="1" si="4">IF(OR(B11&lt;&gt;"",J11&lt;&gt;""),CONCATENATE($C$7,"_",$A11,IF($G$4="Cuaderno de Estudio","_small",CONCATENATE(IF(I11="","","n"),IF(LEFT($G$5,1)="F",".jpg",".png")))),"")</f>
        <v>CN_10_14_REC130_IMG02.png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194</v>
      </c>
      <c r="O11" s="2" t="str">
        <f>'Definición técnica de imagenes'!A13</f>
        <v>M101</v>
      </c>
    </row>
    <row r="12" spans="1:16" s="11" customFormat="1" ht="98.25" customHeight="1" x14ac:dyDescent="0.25">
      <c r="A12" s="12" t="str">
        <f t="shared" si="3"/>
        <v>IMG03</v>
      </c>
      <c r="B12" s="62" t="s">
        <v>191</v>
      </c>
      <c r="C12" s="20" t="str">
        <f t="shared" si="0"/>
        <v>Recurso Diaporama F1</v>
      </c>
      <c r="D12" s="63" t="s">
        <v>192</v>
      </c>
      <c r="E12" s="63" t="s">
        <v>155</v>
      </c>
      <c r="F12" s="13" t="str">
        <f t="shared" ca="1" si="4"/>
        <v>CN_10_14_REC130_IMG03.png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195</v>
      </c>
      <c r="O12" s="2" t="str">
        <f>'Definición técnica de imagenes'!A18</f>
        <v>Diaporama F1</v>
      </c>
    </row>
    <row r="13" spans="1:16" s="11" customFormat="1" ht="98.25" customHeight="1" x14ac:dyDescent="0.25">
      <c r="A13" s="12" t="str">
        <f t="shared" si="3"/>
        <v>IMG04</v>
      </c>
      <c r="B13" s="62" t="s">
        <v>191</v>
      </c>
      <c r="C13" s="20" t="str">
        <f t="shared" si="0"/>
        <v>Recurso Diaporama F1</v>
      </c>
      <c r="D13" s="63" t="s">
        <v>192</v>
      </c>
      <c r="E13" s="63" t="s">
        <v>155</v>
      </c>
      <c r="F13" s="13" t="str">
        <f t="shared" ca="1" si="4"/>
        <v>CN_10_14_REC130_IMG04.png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195</v>
      </c>
      <c r="O13" s="2" t="str">
        <f>'Definición técnica de imagenes'!A19</f>
        <v>F4</v>
      </c>
    </row>
    <row r="14" spans="1:16" s="11" customFormat="1" ht="94.5" customHeight="1" x14ac:dyDescent="0.25">
      <c r="A14" s="12" t="str">
        <f t="shared" si="3"/>
        <v>IMG05</v>
      </c>
      <c r="B14" s="62" t="s">
        <v>191</v>
      </c>
      <c r="C14" s="20" t="str">
        <f t="shared" si="0"/>
        <v>Recurso Diaporama F1</v>
      </c>
      <c r="D14" s="63" t="s">
        <v>192</v>
      </c>
      <c r="E14" s="63" t="s">
        <v>155</v>
      </c>
      <c r="F14" s="13" t="str">
        <f t="shared" ca="1" si="4"/>
        <v>CN_10_14_REC130_IMG05.png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195</v>
      </c>
      <c r="O14" s="2" t="str">
        <f>'Definición técnica de imagenes'!A22</f>
        <v>F6</v>
      </c>
    </row>
    <row r="15" spans="1:16" s="11" customFormat="1" ht="93.75" customHeight="1" x14ac:dyDescent="0.25">
      <c r="A15" s="12" t="str">
        <f t="shared" si="3"/>
        <v>IMG06</v>
      </c>
      <c r="B15" s="62" t="s">
        <v>191</v>
      </c>
      <c r="C15" s="20" t="str">
        <f t="shared" si="0"/>
        <v>Recurso Diaporama F1</v>
      </c>
      <c r="D15" s="63" t="s">
        <v>192</v>
      </c>
      <c r="E15" s="63" t="s">
        <v>155</v>
      </c>
      <c r="F15" s="13" t="str">
        <f t="shared" ca="1" si="4"/>
        <v>CN_10_14_REC130_IMG06.png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t="s">
        <v>195</v>
      </c>
      <c r="O15" s="2" t="str">
        <f>'Definición técnica de imagenes'!A24</f>
        <v>F6B</v>
      </c>
    </row>
    <row r="16" spans="1:16" s="11" customFormat="1" ht="91.5" customHeight="1" x14ac:dyDescent="0.25">
      <c r="A16" s="12" t="str">
        <f t="shared" si="3"/>
        <v>IMG07</v>
      </c>
      <c r="B16" s="62" t="s">
        <v>191</v>
      </c>
      <c r="C16" s="20" t="str">
        <f t="shared" si="0"/>
        <v>Recurso Diaporama F1</v>
      </c>
      <c r="D16" s="63" t="s">
        <v>192</v>
      </c>
      <c r="E16" s="63" t="s">
        <v>155</v>
      </c>
      <c r="F16" s="13" t="str">
        <f t="shared" ca="1" si="4"/>
        <v>CN_10_14_REC130_IMG07.png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t="s">
        <v>195</v>
      </c>
      <c r="O16" s="2" t="str">
        <f>'Definición técnica de imagenes'!A25</f>
        <v>F7</v>
      </c>
    </row>
    <row r="17" spans="1:15" s="11" customFormat="1" ht="102" customHeight="1" x14ac:dyDescent="0.25">
      <c r="A17" s="12" t="str">
        <f t="shared" si="3"/>
        <v>IMG08</v>
      </c>
      <c r="B17" s="62" t="s">
        <v>191</v>
      </c>
      <c r="C17" s="20" t="str">
        <f t="shared" si="0"/>
        <v>Recurso Diaporama F1</v>
      </c>
      <c r="D17" s="63" t="s">
        <v>192</v>
      </c>
      <c r="E17" s="63" t="s">
        <v>155</v>
      </c>
      <c r="F17" s="13" t="str">
        <f t="shared" ca="1" si="4"/>
        <v>CN_10_14_REC130_IMG08.png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t="s">
        <v>195</v>
      </c>
      <c r="O17" s="2" t="str">
        <f>'Definición técnica de imagenes'!A27</f>
        <v>F7B</v>
      </c>
    </row>
    <row r="18" spans="1:15" s="11" customFormat="1" ht="109.5" customHeight="1" x14ac:dyDescent="0.25">
      <c r="A18" s="12" t="str">
        <f t="shared" si="3"/>
        <v>IMG09</v>
      </c>
      <c r="B18" s="62" t="s">
        <v>191</v>
      </c>
      <c r="C18" s="20" t="str">
        <f t="shared" si="0"/>
        <v>Recurso Diaporama F1</v>
      </c>
      <c r="D18" s="63" t="s">
        <v>192</v>
      </c>
      <c r="E18" s="63" t="s">
        <v>155</v>
      </c>
      <c r="F18" s="13" t="str">
        <f t="shared" ca="1" si="4"/>
        <v>CN_10_14_REC130_IMG09.png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t="s">
        <v>195</v>
      </c>
      <c r="O18" s="2" t="str">
        <f>'Definición técnica de imagenes'!A30</f>
        <v>F8</v>
      </c>
    </row>
    <row r="19" spans="1:15" s="11" customFormat="1" ht="105.75" customHeight="1" x14ac:dyDescent="0.25">
      <c r="A19" s="12" t="str">
        <f t="shared" ref="A19:A50" si="6">IF(OR(B19&lt;&gt;"",J19&lt;&gt;""),CONCATENATE(LEFT(A18,3),IF(MID(A18,4,2)+1&lt;10,CONCATENATE("0",MID(A18,4,2)+1),MID(A18,4,2)+1)),"")</f>
        <v>IMG10</v>
      </c>
      <c r="B19" s="62" t="s">
        <v>191</v>
      </c>
      <c r="C19" s="20" t="str">
        <f t="shared" si="0"/>
        <v>Recurso Diaporama F1</v>
      </c>
      <c r="D19" s="63" t="s">
        <v>192</v>
      </c>
      <c r="E19" s="63" t="s">
        <v>155</v>
      </c>
      <c r="F19" s="13" t="str">
        <f t="shared" ca="1" si="4"/>
        <v>CN_10_14_REC130_IMG10.png</v>
      </c>
      <c r="G19" s="13" t="str">
        <f ca="1">IF($F19&lt;&gt;"",IF($G$4="Recurso",VLOOKUP($E19,OFFSET('Definición técnica de imagenes'!$A$1,MATCH($G$5,'Definición técnica de imagenes'!$A$1:$A$104,0)-1,1,COUNTIF('Definición técnica de imagenes'!$A$3:$A$102,$G$5),5),5,FALSE),'Definición técnica de imagenes'!$F$16),"")</f>
        <v>950 x 608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4" t="s">
        <v>195</v>
      </c>
      <c r="O19" s="2" t="str">
        <f>'Definición técnica de imagenes'!A31</f>
        <v>F10</v>
      </c>
    </row>
    <row r="20" spans="1:15" s="11" customFormat="1" ht="147.75" customHeight="1" x14ac:dyDescent="0.25">
      <c r="A20" s="12" t="str">
        <f t="shared" si="6"/>
        <v>IMG11</v>
      </c>
      <c r="B20" s="62" t="s">
        <v>191</v>
      </c>
      <c r="C20" s="20" t="str">
        <f t="shared" si="0"/>
        <v>Recurso Diaporama F1</v>
      </c>
      <c r="D20" s="63" t="s">
        <v>192</v>
      </c>
      <c r="E20" s="63"/>
      <c r="F20" s="13" t="e">
        <f t="shared" ca="1" si="4"/>
        <v>#N/A</v>
      </c>
      <c r="G20" s="13" t="e">
        <f ca="1">IF($F20&lt;&gt;"",IF($G$4="Recurso",VLOOKUP($E20,OFFSET('Definición técnica de imagenes'!$A$1,MATCH($G$5,'Definición técnica de imagenes'!$A$1:$A$104,0)-1,1,COUNTIF('Definición técnica de imagenes'!$A$3:$A$102,$G$5),5),5,FALSE),'Definición técnica de imagenes'!$F$16),"")</f>
        <v>#N/A</v>
      </c>
      <c r="H20" s="13" t="e">
        <f t="shared" ca="1" si="5"/>
        <v>#N/A</v>
      </c>
      <c r="I20" s="13" t="e">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#N/A</v>
      </c>
      <c r="J20" s="64"/>
      <c r="K20" s="66" t="s">
        <v>196</v>
      </c>
      <c r="O20" s="2" t="str">
        <f>'Definición técnica de imagenes'!A32</f>
        <v>F10B</v>
      </c>
    </row>
    <row r="21" spans="1:15" s="11" customFormat="1" ht="125.25" customHeight="1" x14ac:dyDescent="0.25">
      <c r="A21" s="12" t="str">
        <f t="shared" si="6"/>
        <v>IMG12</v>
      </c>
      <c r="B21" s="62" t="s">
        <v>191</v>
      </c>
      <c r="C21" s="20" t="str">
        <f t="shared" si="0"/>
        <v>Recurso Diaporama F1</v>
      </c>
      <c r="D21" s="63"/>
      <c r="E21" s="63"/>
      <c r="F21" s="13" t="e">
        <f t="shared" ca="1" si="4"/>
        <v>#N/A</v>
      </c>
      <c r="G21" s="13" t="e">
        <f ca="1">IF($F21&lt;&gt;"",IF($G$4="Recurso",VLOOKUP($E21,OFFSET('Definición técnica de imagenes'!$A$1,MATCH($G$5,'Definición técnica de imagenes'!$A$1:$A$104,0)-1,1,COUNTIF('Definición técnica de imagenes'!$A$3:$A$102,$G$5),5),5,FALSE),'Definición técnica de imagenes'!$F$16),"")</f>
        <v>#N/A</v>
      </c>
      <c r="H21" s="13" t="e">
        <f t="shared" ca="1" si="5"/>
        <v>#N/A</v>
      </c>
      <c r="I21" s="13" t="e">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#N/A</v>
      </c>
      <c r="J21" s="66"/>
      <c r="K21" s="66" t="s">
        <v>196</v>
      </c>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314413472/stock-vector-gas-mixtures-and-partial-pressures.html?src=iJYV-wHHp5jO_6Pfmo1s4A-1-47"/>
  </hyperlinks>
  <pageMargins left="0.75" right="0.75" top="1" bottom="1" header="0.5" footer="0.5"/>
  <pageSetup orientation="portrait" horizontalDpi="4294967292" verticalDpi="4294967292"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2016-06-06T22:44:23Z</dcterms:modified>
</cp:coreProperties>
</file>