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23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<sst xmlns="http://schemas.openxmlformats.org/spreadsheetml/2006/main" count="394" uniqueCount="194">
  <si>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</si>
  <si>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</si>
  <si>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</si>
  <si>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</si>
  <si>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</si>
  <si>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</si>
  <si>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</si>
  <si>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</si>
  <si>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</si>
  <si>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</si>
  <si>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</si>
  <si>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</si>
  <si>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</si>
  <si>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</si>
  <si>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</si>
  <si>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</si>
  <si>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</si>
  <si>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</si>
  <si>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</si>
  <si>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</si>
  <si>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</si>
  <si>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</si>
  <si>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</si>
  <si>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</si>
  <si>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</si>
  <si>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</si>
  <si>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</si>
  <si>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</si>
  <si>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</si>
  <si>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</si>
  <si>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</si>
  <si>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</si>
  <si>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</si>
  <si>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</si>
  <si>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</si>
  <si>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</si>
  <si>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</si>
  <si>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</si>
  <si>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</si>
  <si>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</si>
  <si>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</si>
  <si>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</si>
  <si>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</si>
  <si>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</si>
  <si>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</si>
  <si>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</si>
  <si>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</si>
  <si>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</si>
  <si>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</si>
  <si>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</si>
  <si>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</si>
  <si>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</si>
  <si>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</si>
  <si>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</si>
  <si>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</si>
  <si>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</si>
  <si>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</si>
  <si>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</si>
  <si>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</si>
  <si>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</si>
  <si>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</si>
  <si>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</si>
  <si>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</si>
  <si>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</si>
  <si>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</si>
  <si>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</si>
  <si>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</si>
  <si>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</si>
  <si>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</si>
  <si>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</si>
  <si>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</si>
  <si>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</si>
  <si>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</si>
  <si>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</si>
  <si>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</si>
  <si>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</si>
  <si>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</si>
  <si>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</si>
  <si>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</si>
  <si>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</si>
  <si>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</si>
  <si>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</si>
  <si>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</si>
  <si>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</si>
  <si>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</si>
  <si>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</si>
  <si>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</si>
  <si>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</si>
  <si>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</si>
  <si>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</si>
  <si>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</si>
  <si>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</si>
  <si>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</si>
  <si>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</si>
  <si>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</si>
  <si>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</si>
  <si>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</si>
  <si>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</si>
  <si>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</si>
  <si>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</si>
  <si>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</si>
  <si>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</si>
  <si>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</si>
  <si>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</si>
  <si>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</si>
  <si>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</si>
  <si>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</si>
  <si>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</si>
  <si>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</si>
  <si>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</si>
  <si>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</si>
  <si>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</si>
  <si>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</si>
  <si>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</si>
  <si>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</si>
  <si>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</si>
  <si>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</si>
  <si>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</si>
  <si>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</si>
  <si>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</si>
  <si>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</si>
  <si>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</si>
  <si>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</si>
  <si>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</si>
  <si>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</si>
  <si>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</si>
  <si>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</si>
  <si>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</si>
  <si>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</si>
  <si>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</si>
  <si>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</si>
  <si>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</si>
  <si>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</si>
  <si>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</si>
  <si>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</si>
  <si>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</si>
  <si>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</si>
  <si>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</si>
  <si>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</si>
  <si>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</si>
  <si>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</si>
  <si>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</si>
  <si>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</si>
  <si>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</si>
  <si>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</si>
  <si>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</si>
  <si>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</si>
  <si>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</si>
  <si>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</si>
  <si>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</si>
  <si>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</si>
  <si>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</si>
  <si>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</si>
  <si>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</si>
  <si>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</si>
  <si>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</si>
  <si>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</si>
  <si>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</si>
  <si>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</si>
  <si>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</si>
  <si>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</si>
  <si>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</si>
  <si>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</si>
  <si>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</si>
  <si>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</si>
  <si>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</si>
  <si>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</si>
  <si>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</si>
  <si>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</si>
  <si>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</si>
  <si>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</si>
  <si>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</si>
  <si>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</si>
  <si>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</si>
  <si>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</si>
  <si>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</si>
  <si>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</si>
  <si>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</si>
  <si>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</si>
  <si>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</si>
  <si>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</si>
  <si>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</si>
  <si>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</si>
  <si>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</si>
  <si>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</si>
  <si>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</si>
  <si>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</si>
  <si>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</si>
  <si>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</si>
  <si>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CN_07_06_REC_230</t>
  </si>
  <si>
    <t>Ilustración</t>
  </si>
  <si>
    <t>Fotografía</t>
  </si>
  <si>
    <t>44082013  /  53071237  /  250674970 / 131236076  /  85550599</t>
  </si>
  <si>
    <t>Ver instrucciones en el archivo anexo a esta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</si>
</sst>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 sqref="K10: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114662455</v>
      </c>
      <c r="C10" s="20" t="str">
        <f t="shared" ref="C10:C41" si="0">IF(OR(B10&lt;&gt;"",J10&lt;&gt;""),IF($G$4="Recurso",CONCATENATE($G$4," ",$G$5),$G$4),"")</f>
        <v>Recurso F13B</v>
      </c>
      <c r="D10" s="63" t="s">
        <v>191</v>
      </c>
      <c r="E10" s="63" t="s">
        <v>169</v>
      </c>
      <c r="F10" s="13" t="str">
        <f t="shared" ref="F10" ca="1" si="1">IF(OR(B10&lt;&gt;"",J10&lt;&gt;""),CONCATENATE($C$7,"_",$A10,IF($G$4="Cuaderno de Estudio","_small",CONCATENATE(IF(I10="","","n"),IF(LEFT($G$5,1)="F",".jpg",".png")))),"")</f>
        <v>CN_07_06_REC_230_IMG01.jpg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114240634</v>
      </c>
      <c r="C11" s="20" t="str">
        <f t="shared" si="0"/>
        <v>Recurso F13B</v>
      </c>
      <c r="D11" s="63" t="s">
        <v>191</v>
      </c>
      <c r="E11" s="63" t="s">
        <v>168</v>
      </c>
      <c r="F11" s="13" t="str">
        <f t="shared" ref="F11:F74" ca="1" si="4">IF(OR(B11&lt;&gt;"",J11&lt;&gt;""),CONCATENATE($C$7,"_",$A11,IF($G$4="Cuaderno de Estudio","_small",CONCATENATE(IF(I11="","","n"),IF(LEFT($G$5,1)="F",".jpg",".png")))),"")</f>
        <v>CN_07_06_REC_230_IMG02.jpg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193</v>
      </c>
      <c r="O11" s="2" t="str">
        <f>'Definición técnica de imagenes'!A13</f>
        <v>M101</v>
      </c>
    </row>
    <row r="12" spans="1:16" s="11" customFormat="1" ht="40.5" x14ac:dyDescent="0.25">
      <c r="A12" s="12" t="str">
        <f t="shared" si="3"/>
        <v>IMG03</v>
      </c>
      <c r="B12" s="62" t="s">
        <v>192</v>
      </c>
      <c r="C12" s="20" t="str">
        <f t="shared" si="0"/>
        <v>Recurso F13B</v>
      </c>
      <c r="D12" s="63" t="s">
        <v>191</v>
      </c>
      <c r="E12" s="63" t="s">
        <v>168</v>
      </c>
      <c r="F12" s="13" t="str">
        <f t="shared" ca="1" si="4"/>
        <v>CN_07_06_REC_230_IMG03.jpg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193</v>
      </c>
      <c r="O12" s="2" t="str">
        <f>'Definición técnica de imagenes'!A18</f>
        <v>Diaporama F1</v>
      </c>
    </row>
    <row r="13" spans="1:16" s="11" customFormat="1" ht="27" x14ac:dyDescent="0.25">
      <c r="A13" s="12" t="str">
        <f t="shared" si="3"/>
        <v>IMG04</v>
      </c>
      <c r="B13" s="62" t="s">
        <v>190</v>
      </c>
      <c r="C13" s="20" t="str">
        <f t="shared" si="0"/>
        <v>Recurso F13B</v>
      </c>
      <c r="D13" s="63" t="s">
        <v>190</v>
      </c>
      <c r="E13" s="63" t="s">
        <v>168</v>
      </c>
      <c r="F13" s="13" t="str">
        <f t="shared" ca="1" si="4"/>
        <v>CN_07_06_REC_230_IMG04.jpg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ht="27" x14ac:dyDescent="0.25">
      <c r="A14" s="12" t="str">
        <f t="shared" si="3"/>
        <v>IMG05</v>
      </c>
      <c r="B14" s="62" t="s">
        <v>190</v>
      </c>
      <c r="C14" s="20" t="str">
        <f t="shared" si="0"/>
        <v>Recurso F13B</v>
      </c>
      <c r="D14" s="63" t="s">
        <v>190</v>
      </c>
      <c r="E14" s="63" t="s">
        <v>168</v>
      </c>
      <c r="F14" s="13" t="str">
        <f t="shared" ca="1" si="4"/>
        <v>CN_07_06_REC_230_IMG05.jpg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27" x14ac:dyDescent="0.25">
      <c r="A15" s="12" t="str">
        <f t="shared" si="3"/>
        <v>IMG06</v>
      </c>
      <c r="B15" s="62" t="s">
        <v>190</v>
      </c>
      <c r="C15" s="20" t="str">
        <f t="shared" si="0"/>
        <v>Recurso F13B</v>
      </c>
      <c r="D15" s="63" t="s">
        <v>190</v>
      </c>
      <c r="E15" s="63" t="s">
        <v>168</v>
      </c>
      <c r="F15" s="13" t="str">
        <f t="shared" ca="1" si="4"/>
        <v>CN_07_06_REC_230_IMG06.jpg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193</v>
      </c>
      <c r="O15" s="2" t="str">
        <f>'Definición técnica de imagenes'!A24</f>
        <v>F6B</v>
      </c>
    </row>
    <row r="16" spans="1:16" s="11" customFormat="1" ht="27" x14ac:dyDescent="0.25">
      <c r="A16" s="12" t="str">
        <f t="shared" si="3"/>
        <v>IMG07</v>
      </c>
      <c r="B16" s="62" t="s">
        <v>190</v>
      </c>
      <c r="C16" s="20" t="str">
        <f t="shared" si="0"/>
        <v>Recurso F13B</v>
      </c>
      <c r="D16" s="63" t="s">
        <v>190</v>
      </c>
      <c r="E16" s="63" t="s">
        <v>168</v>
      </c>
      <c r="F16" s="13" t="str">
        <f t="shared" ca="1" si="4"/>
        <v>CN_07_06_REC_230_IMG07.jpg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193</v>
      </c>
      <c r="O16" s="2" t="str">
        <f>'Definición técnica de imagenes'!A25</f>
        <v>F7</v>
      </c>
    </row>
    <row r="17" spans="1:15" s="11" customFormat="1" ht="27" x14ac:dyDescent="0.25">
      <c r="A17" s="12" t="str">
        <f t="shared" si="3"/>
        <v>IMG08</v>
      </c>
      <c r="B17" s="62" t="s">
        <v>190</v>
      </c>
      <c r="C17" s="20" t="str">
        <f t="shared" si="0"/>
        <v>Recurso F13B</v>
      </c>
      <c r="D17" s="63" t="s">
        <v>190</v>
      </c>
      <c r="E17" s="63" t="s">
        <v>168</v>
      </c>
      <c r="F17" s="13" t="str">
        <f t="shared" ca="1" si="4"/>
        <v>CN_07_06_REC_230_IMG08.jpg</v>
      </c>
      <c r="G17" s="13" t="str">
        <f ca="1">IF($F17&lt;&gt;"",IF($G$4="Recurso",VLOOKUP($E17,OFFSET('Definición técnica de imagenes'!$A$1,MATCH($G$5,'Definición técnica de imagenes'!$A$1:$A$104,0)-1,1,COUNTIF('Definición técnica de imagenes'!$A$3:$A$102,$G$5),5),5,FALSE),'Definición técnica de imagenes'!$F$16),"")</f>
        <v>270 x 375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193</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2015-09-05T19:36:59Z</dcterms:modified>
</cp:coreProperties>
</file>