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diego\Dropbox\Editorial planeta\1. Autor\Escaletas\CN_06_01_CO\Recursos DM\"/>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0490" windowHeight="762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62913"/>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F19" i="1"/>
  <c r="G19" i="1" s="1"/>
  <c r="H19" i="1"/>
  <c r="F18" i="1"/>
  <c r="G18" i="1" s="1"/>
  <c r="H18" i="1"/>
  <c r="H17" i="1"/>
  <c r="H16" i="1"/>
  <c r="H15" i="1"/>
  <c r="H14" i="1"/>
  <c r="H13" i="1"/>
  <c r="H12" i="1"/>
  <c r="H11" i="1"/>
  <c r="K45" i="2"/>
  <c r="J21" i="2"/>
  <c r="I21" i="2"/>
  <c r="D5" i="2" s="1"/>
  <c r="D7" i="2" s="1"/>
  <c r="H21" i="2"/>
  <c r="D17" i="2"/>
  <c r="D18" i="2" s="1"/>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A11" i="1" s="1"/>
  <c r="A12" i="1" s="1"/>
  <c r="F12" i="1" s="1"/>
  <c r="G12" i="1" s="1"/>
  <c r="M8" i="1"/>
  <c r="M7" i="1"/>
  <c r="M6" i="1"/>
  <c r="M5" i="1"/>
  <c r="F5" i="1"/>
  <c r="M4" i="1"/>
  <c r="M3" i="1"/>
  <c r="M2" i="1"/>
  <c r="M1" i="1"/>
  <c r="E9" i="1" s="1"/>
  <c r="F11" i="1" l="1"/>
  <c r="G11" i="1" s="1"/>
  <c r="H10" i="1"/>
  <c r="A13" i="1"/>
  <c r="F13" i="1" s="1"/>
  <c r="G13" i="1" s="1"/>
  <c r="F10" i="1"/>
  <c r="G10" i="1" s="1"/>
  <c r="A14" i="1" l="1"/>
  <c r="F14" i="1" s="1"/>
  <c r="G14" i="1" s="1"/>
  <c r="A15" i="1" l="1"/>
  <c r="F15" i="1" s="1"/>
  <c r="G15" i="1" s="1"/>
  <c r="A16" i="1" l="1"/>
  <c r="F16" i="1" s="1"/>
  <c r="G16" i="1" s="1"/>
  <c r="A17" i="1" l="1"/>
  <c r="F17" i="1" s="1"/>
  <c r="G17" i="1" s="1"/>
  <c r="A18" i="1" l="1"/>
  <c r="A19" i="1" l="1"/>
  <c r="A20" i="1" l="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<sst xmlns="http://schemas.openxmlformats.org/spreadsheetml/2006/main" count="396" uniqueCount="201">
  <si>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</si>
  <si>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</si>
  <si>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</si>
  <si>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</si>
  <si>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</si>
  <si>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</si>
  <si>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</si>
  <si>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</si>
  <si>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</si>
  <si>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</si>
  <si>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</si>
  <si>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</si>
  <si>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</si>
  <si>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</si>
  <si>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</si>
  <si>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</si>
  <si>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</si>
  <si>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</si>
  <si>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</si>
  <si>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</si>
  <si>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</si>
  <si>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</si>
  <si>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</si>
  <si>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</si>
  <si>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</si>
  <si>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</si>
  <si>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</si>
  <si>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</si>
  <si>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</si>
  <si>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</si>
  <si>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</si>
  <si>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</si>
  <si>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</si>
  <si>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</si>
  <si>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</si>
  <si>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</si>
  <si>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</si>
  <si>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</si>
  <si>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</si>
  <si>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</si>
  <si>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</si>
  <si>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</si>
  <si>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</si>
  <si>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</si>
  <si>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</si>
  <si>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</si>
  <si>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</si>
  <si>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</si>
  <si>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</si>
  <si>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</si>
  <si>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</si>
  <si>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</si>
  <si>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</si>
  <si>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</si>
  <si>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</si>
  <si>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</si>
  <si>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</si>
  <si>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</si>
  <si>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</si>
  <si>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</si>
  <si>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</si>
  <si>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</si>
  <si>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</si>
  <si>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</si>
  <si>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</si>
  <si>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</si>
  <si>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</si>
  <si>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</si>
  <si>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</si>
  <si>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</si>
  <si>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</si>
  <si>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</si>
  <si>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</si>
  <si>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</si>
  <si>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</si>
  <si>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</si>
  <si>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</si>
  <si>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</si>
  <si>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</si>
  <si>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</si>
  <si>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</si>
  <si>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</si>
  <si>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</si>
  <si>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</si>
  <si>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</si>
  <si>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</si>
  <si>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</si>
  <si>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</si>
  <si>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</si>
  <si>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</si>
  <si>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</si>
  <si>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</si>
  <si>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</si>
  <si>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</si>
  <si>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</si>
  <si>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</si>
  <si>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</si>
  <si>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</si>
  <si>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</si>
  <si>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</si>
  <si>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</si>
  <si>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</si>
  <si>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</si>
  <si>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</si>
  <si>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</si>
  <si>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</si>
  <si>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</si>
  <si>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</si>
  <si>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</si>
  <si>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</si>
  <si>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</si>
  <si>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</si>
  <si>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</si>
  <si>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</si>
  <si>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</si>
  <si>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</si>
  <si>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</si>
  <si>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</si>
  <si>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</si>
  <si>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</si>
  <si>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</si>
  <si>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</si>
  <si>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</si>
  <si>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</si>
  <si>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</si>
  <si>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</si>
  <si>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</si>
  <si>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</si>
  <si>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</si>
  <si>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</si>
  <si>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</si>
  <si>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</si>
  <si>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</si>
  <si>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</si>
  <si>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</si>
  <si>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</si>
  <si>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</si>
  <si>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</si>
  <si>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</si>
  <si>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</si>
  <si>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</si>
  <si>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</si>
  <si>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</si>
  <si>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</si>
  <si>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</si>
  <si>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</si>
  <si>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</si>
  <si>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</si>
  <si>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</si>
  <si>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</si>
  <si>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</si>
  <si>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</si>
  <si>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</si>
  <si>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</si>
  <si>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</si>
  <si>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</si>
  <si>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</si>
  <si>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</si>
  <si>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</si>
  <si>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</si>
  <si>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</si>
  <si>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</si>
  <si>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</si>
  <si>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</si>
  <si>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</si>
  <si>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</si>
  <si>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</si>
  <si>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</si>
  <si>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</si>
  <si>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</si>
  <si>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</si>
  <si>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</si>
  <si>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</si>
  <si>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</si>
  <si>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</si>
  <si>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</si>
  <si>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</si>
  <si>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</si>
  <si>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</si>
  <si>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</si>
  <si>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</si>
  <si>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</si>
  <si>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</si>
  <si>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</si>
  <si>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</si>
  <si>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</si>
  <si>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</si>
  <si>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El origen del universo y de la vida</t>
  </si>
  <si>
    <t>Diego Molina</t>
  </si>
  <si>
    <t>CN_06_01_REC10</t>
  </si>
  <si>
    <t>Ilustración</t>
  </si>
  <si>
    <t>Espacio exterior</t>
  </si>
  <si>
    <t>Big Bang</t>
  </si>
  <si>
    <t>Dejar margen blanco superior.</t>
  </si>
  <si>
    <t>Dejar un margen blanco en la parte superior.  En la imagen adjunta se muestra el espacio dentro de un recuadro negro, el cual NO debe ir, es solo ilustrativo para mostrar qué tanto espacio superior en blanco se requiere.  El margen blanco es aproximadamente de 3/4 de la imagen. Esto se requiere para la mayoría de imágenes de este recurso.  Se puede compensar la reducción de la imagen debido al margen superior, achicándola un poco a los lados, para mantener las proporciones de la propia imagen.</t>
  </si>
  <si>
    <t>Partículas colisionando</t>
  </si>
  <si>
    <t>Ampliar margen negro en la parte suberior.</t>
  </si>
  <si>
    <t>Manchas grises del espacio</t>
  </si>
  <si>
    <t>Átomo</t>
  </si>
  <si>
    <t>Galaxia</t>
  </si>
  <si>
    <t>La Tierra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</si>
</sst>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10</xdr:col>
      <xdr:colOff>142876</xdr:colOff>
      <xdr:row>9</xdr:row>
      <xdr:rowOff>71437</xdr:rowOff>
    </xdr:from>
    <xdr:to>
      <xdr:col>10</xdr:col>
      <xdr:colOff>2397126</xdr:colOff>
      <xdr:row>9</xdr:row>
      <xdr:rowOff>1940539</xdr:rowOff>
    </xdr:to>
    <xdr:pic>
      <xdr:nvPicPr>
        <xdr:cNvPr id="5" name="Imagen 4"/>
        <xdr:cNvPicPr>
          <a:picLocks noChangeAspect="1"/>
        </xdr:cNvPicPr>
      </xdr:nvPicPr>
      <xdr:blipFill>
        <a:blip xmlns:r="http://schemas.openxmlformats.org/officeDocument/2006/relationships" r:embed="rId1"/>
        <a:stretch>
          <a:fillRect/>
        </a:stretch>
      </xdr:blipFill>
      <xdr:spPr>
        <a:xfrm>
          <a:off x="16517939" y="2190750"/>
          <a:ext cx="2254250" cy="1869102"/>
        </a:xfrm>
        <a:prstGeom prst="rect">
          <a:avLst/>
        </a:prstGeom>
      </xdr:spPr>
    </xdr:pic>
    <xdr:clientData/>
  </xdr:twoCellAnchor>
  <xdr:twoCellAnchor editAs="oneCell">
    <xdr:from>
      <xdr:col>10</xdr:col>
      <xdr:colOff>142875</xdr:colOff>
      <xdr:row>10</xdr:row>
      <xdr:rowOff>20551</xdr:rowOff>
    </xdr:from>
    <xdr:to>
      <xdr:col>10</xdr:col>
      <xdr:colOff>1581935</xdr:colOff>
      <xdr:row>10</xdr:row>
      <xdr:rowOff>1310006</xdr:rowOff>
    </xdr:to>
    <xdr:pic>
      <xdr:nvPicPr>
        <xdr:cNvPr id="6" name="Imagen 5"/>
        <xdr:cNvPicPr>
          <a:picLocks noChangeAspect="1"/>
        </xdr:cNvPicPr>
      </xdr:nvPicPr>
      <xdr:blipFill>
        <a:blip xmlns:r="http://schemas.openxmlformats.org/officeDocument/2006/relationships" r:embed="rId2"/>
        <a:stretch>
          <a:fillRect/>
        </a:stretch>
      </xdr:blipFill>
      <xdr:spPr>
        <a:xfrm>
          <a:off x="16517938" y="5743489"/>
          <a:ext cx="1439060" cy="1289455"/>
        </a:xfrm>
        <a:prstGeom prst="rect">
          <a:avLst/>
        </a:prstGeom>
      </xdr:spPr>
    </xdr:pic>
    <xdr:clientData/>
  </xdr:twoCellAnchor>
  <xdr:twoCellAnchor editAs="oneCell">
    <xdr:from>
      <xdr:col>10</xdr:col>
      <xdr:colOff>182564</xdr:colOff>
      <xdr:row>11</xdr:row>
      <xdr:rowOff>55563</xdr:rowOff>
    </xdr:from>
    <xdr:to>
      <xdr:col>10</xdr:col>
      <xdr:colOff>1615458</xdr:colOff>
      <xdr:row>11</xdr:row>
      <xdr:rowOff>1317625</xdr:rowOff>
    </xdr:to>
    <xdr:pic>
      <xdr:nvPicPr>
        <xdr:cNvPr id="7" name="Imagen 6"/>
        <xdr:cNvPicPr>
          <a:picLocks noChangeAspect="1"/>
        </xdr:cNvPicPr>
      </xdr:nvPicPr>
      <xdr:blipFill>
        <a:blip xmlns:r="http://schemas.openxmlformats.org/officeDocument/2006/relationships" r:embed="rId3"/>
        <a:stretch>
          <a:fillRect/>
        </a:stretch>
      </xdr:blipFill>
      <xdr:spPr>
        <a:xfrm>
          <a:off x="16557627" y="7334251"/>
          <a:ext cx="1432894" cy="1262062"/>
        </a:xfrm>
        <a:prstGeom prst="rect">
          <a:avLst/>
        </a:prstGeom>
      </xdr:spPr>
    </xdr:pic>
    <xdr:clientData/>
  </xdr:twoCellAnchor>
  <xdr:twoCellAnchor editAs="oneCell">
    <xdr:from>
      <xdr:col>10</xdr:col>
      <xdr:colOff>134938</xdr:colOff>
      <xdr:row>12</xdr:row>
      <xdr:rowOff>47625</xdr:rowOff>
    </xdr:from>
    <xdr:to>
      <xdr:col>10</xdr:col>
      <xdr:colOff>1658938</xdr:colOff>
      <xdr:row>12</xdr:row>
      <xdr:rowOff>1211286</xdr:rowOff>
    </xdr:to>
    <xdr:pic>
      <xdr:nvPicPr>
        <xdr:cNvPr id="9" name="Imagen 8"/>
        <xdr:cNvPicPr>
          <a:picLocks noChangeAspect="1"/>
        </xdr:cNvPicPr>
      </xdr:nvPicPr>
      <xdr:blipFill>
        <a:blip xmlns:r="http://schemas.openxmlformats.org/officeDocument/2006/relationships" r:embed="rId4"/>
        <a:stretch>
          <a:fillRect/>
        </a:stretch>
      </xdr:blipFill>
      <xdr:spPr>
        <a:xfrm>
          <a:off x="16510001" y="8850313"/>
          <a:ext cx="1524000" cy="1163661"/>
        </a:xfrm>
        <a:prstGeom prst="rect">
          <a:avLst/>
        </a:prstGeom>
      </xdr:spPr>
    </xdr:pic>
    <xdr:clientData/>
  </xdr:twoCellAnchor>
  <xdr:twoCellAnchor editAs="oneCell">
    <xdr:from>
      <xdr:col>10</xdr:col>
      <xdr:colOff>119064</xdr:colOff>
      <xdr:row>13</xdr:row>
      <xdr:rowOff>47626</xdr:rowOff>
    </xdr:from>
    <xdr:to>
      <xdr:col>10</xdr:col>
      <xdr:colOff>1762126</xdr:colOff>
      <xdr:row>13</xdr:row>
      <xdr:rowOff>1342912</xdr:rowOff>
    </xdr:to>
    <xdr:pic>
      <xdr:nvPicPr>
        <xdr:cNvPr id="10" name="Imagen 9"/>
        <xdr:cNvPicPr>
          <a:picLocks noChangeAspect="1"/>
        </xdr:cNvPicPr>
      </xdr:nvPicPr>
      <xdr:blipFill>
        <a:blip xmlns:r="http://schemas.openxmlformats.org/officeDocument/2006/relationships" r:embed="rId5"/>
        <a:stretch>
          <a:fillRect/>
        </a:stretch>
      </xdr:blipFill>
      <xdr:spPr>
        <a:xfrm>
          <a:off x="16494127" y="10175876"/>
          <a:ext cx="1643062" cy="1295286"/>
        </a:xfrm>
        <a:prstGeom prst="rect">
          <a:avLst/>
        </a:prstGeom>
      </xdr:spPr>
    </xdr:pic>
    <xdr:clientData/>
  </xdr:twoCellAnchor>
  <xdr:twoCellAnchor editAs="oneCell">
    <xdr:from>
      <xdr:col>10</xdr:col>
      <xdr:colOff>174626</xdr:colOff>
      <xdr:row>14</xdr:row>
      <xdr:rowOff>119064</xdr:rowOff>
    </xdr:from>
    <xdr:to>
      <xdr:col>10</xdr:col>
      <xdr:colOff>1558431</xdr:colOff>
      <xdr:row>14</xdr:row>
      <xdr:rowOff>1301752</xdr:rowOff>
    </xdr:to>
    <xdr:pic>
      <xdr:nvPicPr>
        <xdr:cNvPr id="11" name="Imagen 10"/>
        <xdr:cNvPicPr>
          <a:picLocks noChangeAspect="1"/>
        </xdr:cNvPicPr>
      </xdr:nvPicPr>
      <xdr:blipFill>
        <a:blip xmlns:r="http://schemas.openxmlformats.org/officeDocument/2006/relationships" r:embed="rId6"/>
        <a:stretch>
          <a:fillRect/>
        </a:stretch>
      </xdr:blipFill>
      <xdr:spPr>
        <a:xfrm>
          <a:off x="16549689" y="11882439"/>
          <a:ext cx="1383805" cy="1182688"/>
        </a:xfrm>
        <a:prstGeom prst="rect">
          <a:avLst/>
        </a:prstGeom>
      </xdr:spPr>
    </xdr:pic>
    <xdr:clientData/>
  </xdr:twoCellAnchor>
  <xdr:twoCellAnchor editAs="oneCell">
    <xdr:from>
      <xdr:col>10</xdr:col>
      <xdr:colOff>71438</xdr:colOff>
      <xdr:row>15</xdr:row>
      <xdr:rowOff>63500</xdr:rowOff>
    </xdr:from>
    <xdr:to>
      <xdr:col>10</xdr:col>
      <xdr:colOff>1666875</xdr:colOff>
      <xdr:row>15</xdr:row>
      <xdr:rowOff>1501521</xdr:rowOff>
    </xdr:to>
    <xdr:pic>
      <xdr:nvPicPr>
        <xdr:cNvPr id="12" name="Imagen 11"/>
        <xdr:cNvPicPr>
          <a:picLocks noChangeAspect="1"/>
        </xdr:cNvPicPr>
      </xdr:nvPicPr>
      <xdr:blipFill>
        <a:blip xmlns:r="http://schemas.openxmlformats.org/officeDocument/2006/relationships" r:embed="rId7"/>
        <a:stretch>
          <a:fillRect/>
        </a:stretch>
      </xdr:blipFill>
      <xdr:spPr>
        <a:xfrm>
          <a:off x="16446501" y="13462000"/>
          <a:ext cx="1595437" cy="1438021"/>
        </a:xfrm>
        <a:prstGeom prst="rect">
          <a:avLst/>
        </a:prstGeom>
      </xdr:spPr>
    </xdr:pic>
    <xdr:clientData/>
  </xdr:twoCellAnchor>
  <xdr:twoCellAnchor editAs="oneCell">
    <xdr:from>
      <xdr:col>10</xdr:col>
      <xdr:colOff>142875</xdr:colOff>
      <xdr:row>16</xdr:row>
      <xdr:rowOff>76201</xdr:rowOff>
    </xdr:from>
    <xdr:to>
      <xdr:col>10</xdr:col>
      <xdr:colOff>1581150</xdr:colOff>
      <xdr:row>16</xdr:row>
      <xdr:rowOff>1694887</xdr:rowOff>
    </xdr:to>
    <xdr:pic>
      <xdr:nvPicPr>
        <xdr:cNvPr id="13" name="Imagen 12"/>
        <xdr:cNvPicPr>
          <a:picLocks noChangeAspect="1"/>
        </xdr:cNvPicPr>
      </xdr:nvPicPr>
      <xdr:blipFill>
        <a:blip xmlns:r="http://schemas.openxmlformats.org/officeDocument/2006/relationships" r:embed="rId8"/>
        <a:stretch>
          <a:fillRect/>
        </a:stretch>
      </xdr:blipFill>
      <xdr:spPr>
        <a:xfrm>
          <a:off x="16506825" y="15220951"/>
          <a:ext cx="1438275" cy="161868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H11" zoomScaleNormal="100" zoomScalePageLayoutView="140" workbookViewId="0">
      <selection activeCell="K11" sqref="K11"/>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49.87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Diaporama F1</v>
      </c>
    </row>
    <row r="2" spans="1:16" ht="15.75" x14ac:dyDescent="0.25">
      <c r="A2" s="1"/>
      <c r="B2" s="3" t="s">
        <v>121</v>
      </c>
      <c r="C2" s="85" t="s">
        <v>22</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6</v>
      </c>
      <c r="D3" s="88"/>
      <c r="F3" s="80">
        <v>42407</v>
      </c>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188</v>
      </c>
      <c r="D5" s="90"/>
      <c r="E5" s="5"/>
      <c r="F5" s="37" t="str">
        <f>IF(G4="Recurso","Motor del recurso","")</f>
        <v>Motor del recurso</v>
      </c>
      <c r="G5" s="61" t="s">
        <v>184</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Diaporama F1</v>
      </c>
      <c r="F9" s="57" t="s">
        <v>61</v>
      </c>
      <c r="G9" s="57" t="s">
        <v>59</v>
      </c>
      <c r="H9" s="57" t="s">
        <v>60</v>
      </c>
      <c r="I9" s="57" t="s">
        <v>114</v>
      </c>
      <c r="J9" s="18" t="s">
        <v>6</v>
      </c>
      <c r="K9" s="19" t="s">
        <v>7</v>
      </c>
      <c r="O9" s="2" t="str">
        <f>'Definición técnica de imagenes'!A11</f>
        <v>M10B</v>
      </c>
    </row>
    <row r="10" spans="1:16" s="11" customFormat="1" ht="283.5" customHeight="1" x14ac:dyDescent="0.25">
      <c r="A10" s="12" t="str">
        <f>IF(OR(B10&lt;&gt;"",J10&lt;&gt;""),"IMG01","")</f>
        <v>IMG01</v>
      </c>
      <c r="B10" s="62">
        <v>182104049</v>
      </c>
      <c r="C10" s="20" t="str">
        <f t="shared" ref="C10:C41" si="0">IF(OR(B10&lt;&gt;"",J10&lt;&gt;""),IF($G$4="Recurso",CONCATENATE($G$4," ",$G$5),$G$4),"")</f>
        <v>Recurso Diaporama F1</v>
      </c>
      <c r="D10" s="63" t="s">
        <v>190</v>
      </c>
      <c r="E10" s="63" t="s">
        <v>155</v>
      </c>
      <c r="F10" s="13" t="str">
        <f t="shared" ref="F10" ca="1" si="1">IF(OR(B10&lt;&gt;"",J10&lt;&gt;""),CONCATENATE($C$7,"_",$A10,IF($G$4="Cuaderno de Estudio","_small",CONCATENATE(IF(I10="","","n"),IF(LEFT($G$5,1)="F",".jpg",".png")))),"")</f>
        <v>CN_06_01_REC10_IMG01.png</v>
      </c>
      <c r="G10" s="13" t="str">
        <f ca="1">IF($F10&lt;&gt;"",IF($G$4="Recurso",VLOOKUP($E10,OFFSET('Definición técnica de imagenes'!$A$1,MATCH($G$5,'Definición técnica de imagenes'!$A$1:$A$104,0)-1,1,COUNTIF('Definición técnica de imagenes'!$A$3:$A$102,$G$5),5),5,FALSE),'Definición técnica de imagenes'!$F$16),"")</f>
        <v>950 x 608 px</v>
      </c>
      <c r="H10" s="13" t="str">
        <f t="shared" ref="H10" ca="1" si="2">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63" t="s">
        <v>191</v>
      </c>
      <c r="K10" s="64" t="s">
        <v>194</v>
      </c>
      <c r="O10" s="2" t="str">
        <f>'Definición técnica de imagenes'!A12</f>
        <v>M12D</v>
      </c>
    </row>
    <row r="11" spans="1:16" s="11" customFormat="1" ht="122.25" customHeight="1" x14ac:dyDescent="0.25">
      <c r="A11" s="12" t="str">
        <f t="shared" ref="A11:A18" si="3">IF(OR(B11&lt;&gt;"",J11&lt;&gt;""),CONCATENATE(LEFT(A10,3),IF(MID(A10,4,2)+1&lt;10,CONCATENATE("0",MID(A10,4,2)+1))),"")</f>
        <v>IMG02</v>
      </c>
      <c r="B11" s="62">
        <v>113158693</v>
      </c>
      <c r="C11" s="20" t="str">
        <f t="shared" si="0"/>
        <v>Recurso Diaporama F1</v>
      </c>
      <c r="D11" s="63" t="s">
        <v>190</v>
      </c>
      <c r="E11" s="63" t="s">
        <v>155</v>
      </c>
      <c r="F11" s="13" t="str">
        <f t="shared" ref="F11:F74" ca="1" si="4">IF(OR(B11&lt;&gt;"",J11&lt;&gt;""),CONCATENATE($C$7,"_",$A11,IF($G$4="Cuaderno de Estudio","_small",CONCATENATE(IF(I11="","","n"),IF(LEFT($G$5,1)="F",".jpg",".png")))),"")</f>
        <v>CN_06_01_REC10_IMG02.png</v>
      </c>
      <c r="G11" s="13" t="str">
        <f ca="1">IF($F11&lt;&gt;"",IF($G$4="Recurso",VLOOKUP($E11,OFFSET('Definición técnica de imagenes'!$A$1,MATCH($G$5,'Definición técnica de imagenes'!$A$1:$A$104,0)-1,1,COUNTIF('Definición técnica de imagenes'!$A$3:$A$102,$G$5),5),5,FALSE),'Definición técnica de imagenes'!$F$16),"")</f>
        <v>950 x 608 px</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t="s">
        <v>192</v>
      </c>
      <c r="K11" s="65" t="s">
        <v>193</v>
      </c>
      <c r="O11" s="2" t="str">
        <f>'Definición técnica de imagenes'!A13</f>
        <v>M101</v>
      </c>
    </row>
    <row r="12" spans="1:16" s="11" customFormat="1" ht="120" customHeight="1" x14ac:dyDescent="0.25">
      <c r="A12" s="12" t="str">
        <f t="shared" si="3"/>
        <v>IMG03</v>
      </c>
      <c r="B12" s="62">
        <v>278527151</v>
      </c>
      <c r="C12" s="20" t="str">
        <f t="shared" si="0"/>
        <v>Recurso Diaporama F1</v>
      </c>
      <c r="D12" s="63" t="s">
        <v>190</v>
      </c>
      <c r="E12" s="63" t="s">
        <v>155</v>
      </c>
      <c r="F12" s="13" t="str">
        <f t="shared" ca="1" si="4"/>
        <v>CN_06_01_REC10_IMG03.png</v>
      </c>
      <c r="G12" s="13" t="str">
        <f ca="1">IF($F12&lt;&gt;"",IF($G$4="Recurso",VLOOKUP($E12,OFFSET('Definición técnica de imagenes'!$A$1,MATCH($G$5,'Definición técnica de imagenes'!$A$1:$A$104,0)-1,1,COUNTIF('Definición técnica de imagenes'!$A$3:$A$102,$G$5),5),5,FALSE),'Definición técnica de imagenes'!$F$16),"")</f>
        <v>950 x 608 px</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t="s">
        <v>195</v>
      </c>
      <c r="K12" s="64" t="s">
        <v>193</v>
      </c>
      <c r="O12" s="2" t="str">
        <f>'Definición técnica de imagenes'!A18</f>
        <v>Diaporama F1</v>
      </c>
    </row>
    <row r="13" spans="1:16" s="11" customFormat="1" ht="104.25" customHeight="1" x14ac:dyDescent="0.25">
      <c r="A13" s="12" t="str">
        <f t="shared" si="3"/>
        <v>IMG04</v>
      </c>
      <c r="B13" s="62">
        <v>265018229</v>
      </c>
      <c r="C13" s="20" t="str">
        <f t="shared" si="0"/>
        <v>Recurso Diaporama F1</v>
      </c>
      <c r="D13" s="63" t="s">
        <v>190</v>
      </c>
      <c r="E13" s="63" t="s">
        <v>155</v>
      </c>
      <c r="F13" s="13" t="str">
        <f t="shared" ca="1" si="4"/>
        <v>CN_06_01_REC10_IMG04.png</v>
      </c>
      <c r="G13" s="13" t="str">
        <f ca="1">IF($F13&lt;&gt;"",IF($G$4="Recurso",VLOOKUP($E13,OFFSET('Definición técnica de imagenes'!$A$1,MATCH($G$5,'Definición técnica de imagenes'!$A$1:$A$104,0)-1,1,COUNTIF('Definición técnica de imagenes'!$A$3:$A$102,$G$5),5),5,FALSE),'Definición técnica de imagenes'!$F$16),"")</f>
        <v>950 x 608 px</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t="s">
        <v>195</v>
      </c>
      <c r="K13" s="64" t="s">
        <v>196</v>
      </c>
      <c r="O13" s="2" t="str">
        <f>'Definición técnica de imagenes'!A19</f>
        <v>F4</v>
      </c>
    </row>
    <row r="14" spans="1:16" s="11" customFormat="1" ht="129" customHeight="1" x14ac:dyDescent="0.25">
      <c r="A14" s="12" t="str">
        <f t="shared" si="3"/>
        <v>IMG05</v>
      </c>
      <c r="B14" s="62">
        <v>202807021</v>
      </c>
      <c r="C14" s="20" t="str">
        <f t="shared" si="0"/>
        <v>Recurso Diaporama F1</v>
      </c>
      <c r="D14" s="63" t="s">
        <v>190</v>
      </c>
      <c r="E14" s="63" t="s">
        <v>155</v>
      </c>
      <c r="F14" s="13" t="str">
        <f t="shared" ca="1" si="4"/>
        <v>CN_06_01_REC10_IMG05.png</v>
      </c>
      <c r="G14" s="13" t="str">
        <f ca="1">IF($F14&lt;&gt;"",IF($G$4="Recurso",VLOOKUP($E14,OFFSET('Definición técnica de imagenes'!$A$1,MATCH($G$5,'Definición técnica de imagenes'!$A$1:$A$104,0)-1,1,COUNTIF('Definición técnica de imagenes'!$A$3:$A$102,$G$5),5),5,FALSE),'Definición técnica de imagenes'!$F$16),"")</f>
        <v>950 x 608 px</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t="s">
        <v>197</v>
      </c>
      <c r="K14" s="64" t="s">
        <v>193</v>
      </c>
      <c r="O14" s="2" t="str">
        <f>'Definición técnica de imagenes'!A22</f>
        <v>F6</v>
      </c>
    </row>
    <row r="15" spans="1:16" s="11" customFormat="1" ht="129" customHeight="1" x14ac:dyDescent="0.25">
      <c r="A15" s="12" t="str">
        <f t="shared" si="3"/>
        <v>IMG06</v>
      </c>
      <c r="B15" s="62">
        <v>129757751</v>
      </c>
      <c r="C15" s="20" t="str">
        <f t="shared" si="0"/>
        <v>Recurso Diaporama F1</v>
      </c>
      <c r="D15" s="63" t="s">
        <v>190</v>
      </c>
      <c r="E15" s="63" t="s">
        <v>155</v>
      </c>
      <c r="F15" s="13" t="str">
        <f t="shared" ca="1" si="4"/>
        <v>CN_06_01_REC10_IMG06.png</v>
      </c>
      <c r="G15" s="13" t="str">
        <f ca="1">IF($F15&lt;&gt;"",IF($G$4="Recurso",VLOOKUP($E15,OFFSET('Definición técnica de imagenes'!$A$1,MATCH($G$5,'Definición técnica de imagenes'!$A$1:$A$104,0)-1,1,COUNTIF('Definición técnica de imagenes'!$A$3:$A$102,$G$5),5),5,FALSE),'Definición técnica de imagenes'!$F$16),"")</f>
        <v>950 x 608 px</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t="s">
        <v>198</v>
      </c>
      <c r="K15" s="66" t="s">
        <v>196</v>
      </c>
      <c r="O15" s="2" t="str">
        <f>'Definición técnica de imagenes'!A24</f>
        <v>F6B</v>
      </c>
    </row>
    <row r="16" spans="1:16" s="11" customFormat="1" ht="136.5" customHeight="1" x14ac:dyDescent="0.3">
      <c r="A16" s="12" t="str">
        <f t="shared" si="3"/>
        <v>IMG07</v>
      </c>
      <c r="B16" s="62">
        <v>287705705</v>
      </c>
      <c r="C16" s="20" t="str">
        <f t="shared" si="0"/>
        <v>Recurso Diaporama F1</v>
      </c>
      <c r="D16" s="63" t="s">
        <v>190</v>
      </c>
      <c r="E16" s="63" t="s">
        <v>155</v>
      </c>
      <c r="F16" s="13" t="str">
        <f t="shared" ca="1" si="4"/>
        <v>CN_06_01_REC10_IMG07.png</v>
      </c>
      <c r="G16" s="13" t="str">
        <f ca="1">IF($F16&lt;&gt;"",IF($G$4="Recurso",VLOOKUP($E16,OFFSET('Definición técnica de imagenes'!$A$1,MATCH($G$5,'Definición técnica de imagenes'!$A$1:$A$104,0)-1,1,COUNTIF('Definición técnica de imagenes'!$A$3:$A$102,$G$5),5),5,FALSE),'Definición técnica de imagenes'!$F$16),"")</f>
        <v>950 x 608 px</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t="s">
        <v>199</v>
      </c>
      <c r="K16" s="68" t="s">
        <v>193</v>
      </c>
      <c r="O16" s="2" t="str">
        <f>'Definición técnica de imagenes'!A25</f>
        <v>F7</v>
      </c>
    </row>
    <row r="17" spans="1:15" s="11" customFormat="1" ht="150" customHeight="1" x14ac:dyDescent="0.25">
      <c r="A17" s="12" t="str">
        <f t="shared" si="3"/>
        <v>IMG08</v>
      </c>
      <c r="B17" s="62">
        <v>107007389</v>
      </c>
      <c r="C17" s="20" t="str">
        <f t="shared" si="0"/>
        <v>Recurso Diaporama F1</v>
      </c>
      <c r="D17" s="63" t="s">
        <v>190</v>
      </c>
      <c r="E17" s="63" t="s">
        <v>155</v>
      </c>
      <c r="F17" s="13" t="str">
        <f t="shared" ca="1" si="4"/>
        <v>CN_06_01_REC10_IMG08.png</v>
      </c>
      <c r="G17" s="13" t="str">
        <f ca="1">IF($F17&lt;&gt;"",IF($G$4="Recurso",VLOOKUP($E17,OFFSET('Definición técnica de imagenes'!$A$1,MATCH($G$5,'Definición técnica de imagenes'!$A$1:$A$104,0)-1,1,COUNTIF('Definición técnica de imagenes'!$A$3:$A$102,$G$5),5),5,FALSE),'Definición técnica de imagenes'!$F$16),"")</f>
        <v>950 x 608 px</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t="s">
        <v>200</v>
      </c>
      <c r="K17" s="66" t="s">
        <v>193</v>
      </c>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diego m.</cp:lastModifiedBy>
  <dcterms:created xsi:type="dcterms:W3CDTF">2014-07-01T23:43:25Z</dcterms:created>
  <dcterms:modified xsi:type="dcterms:W3CDTF">2016-02-08T05:34:58Z</dcterms:modified>
</cp:coreProperties>
</file>