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diego\Dropbox\Editorial planeta\1. Autor\Escaletas\CN_06_01_CO\Recursos DM\"/>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0490" windowHeight="762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62913"/>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F19" i="1"/>
  <c r="G19" i="1" s="1"/>
  <c r="H19" i="1"/>
  <c r="F18" i="1"/>
  <c r="G18" i="1" s="1"/>
  <c r="H18" i="1"/>
  <c r="F17" i="1"/>
  <c r="G17" i="1" s="1"/>
  <c r="H17" i="1"/>
  <c r="F16" i="1"/>
  <c r="G16" i="1" s="1"/>
  <c r="H16" i="1"/>
  <c r="F15" i="1"/>
  <c r="G15" i="1" s="1"/>
  <c r="H15" i="1"/>
  <c r="F14" i="1"/>
  <c r="G14" i="1" s="1"/>
  <c r="H14" i="1"/>
  <c r="F13" i="1"/>
  <c r="G13" i="1" s="1"/>
  <c r="H13" i="1"/>
  <c r="F12" i="1"/>
  <c r="G12" i="1" s="1"/>
  <c r="H12" i="1"/>
  <c r="F11" i="1"/>
  <c r="G11" i="1" s="1"/>
  <c r="H11" i="1"/>
  <c r="K45" i="2"/>
  <c r="J21" i="2"/>
  <c r="D5" i="2" s="1"/>
  <c r="D7" i="2" s="1"/>
  <c r="I21" i="2"/>
  <c r="H21" i="2"/>
  <c r="D17" i="2"/>
  <c r="D18" i="2" s="1"/>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I10" i="1"/>
  <c r="C10" i="1"/>
  <c r="A10" i="1"/>
  <c r="M8" i="1"/>
  <c r="M7" i="1"/>
  <c r="M6" i="1"/>
  <c r="M5" i="1"/>
  <c r="F5" i="1"/>
  <c r="M4" i="1"/>
  <c r="M3" i="1"/>
  <c r="M2" i="1"/>
  <c r="M1" i="1"/>
  <c r="E9" i="1" s="1"/>
  <c r="H10" i="1" l="1"/>
  <c r="A13" i="1"/>
  <c r="F10" i="1"/>
  <c r="G10" i="1" s="1"/>
  <c r="A14" i="1" l="1"/>
  <c r="A15" i="1" l="1"/>
  <c r="A16" i="1" l="1"/>
  <c r="A17" i="1" l="1"/>
  <c r="A18" i="1" l="1"/>
  <c r="A19" i="1" l="1"/>
  <c r="A20" i="1" l="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<sst xmlns="http://schemas.openxmlformats.org/spreadsheetml/2006/main" count="368" uniqueCount="193">
  <si>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</si>
  <si>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</si>
  <si>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</si>
  <si>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</si>
  <si>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</si>
  <si>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</si>
  <si>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</si>
  <si>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</si>
  <si>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</si>
  <si>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</si>
  <si>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</si>
  <si>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</si>
  <si>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</si>
  <si>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</si>
  <si>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</si>
  <si>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</si>
  <si>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</si>
  <si>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</si>
  <si>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</si>
  <si>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</si>
  <si>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</si>
  <si>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</si>
  <si>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</si>
  <si>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</si>
  <si>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</si>
  <si>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</si>
  <si>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</si>
  <si>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</si>
  <si>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</si>
  <si>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</si>
  <si>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</si>
  <si>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</si>
  <si>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</si>
  <si>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</si>
  <si>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</si>
  <si>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</si>
  <si>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</si>
  <si>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</si>
  <si>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</si>
  <si>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</si>
  <si>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</si>
  <si>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</si>
  <si>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</si>
  <si>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</si>
  <si>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</si>
  <si>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</si>
  <si>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</si>
  <si>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</si>
  <si>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</si>
  <si>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</si>
  <si>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</si>
  <si>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</si>
  <si>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</si>
  <si>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</si>
  <si>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</si>
  <si>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</si>
  <si>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</si>
  <si>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</si>
  <si>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</si>
  <si>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</si>
  <si>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</si>
  <si>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</si>
  <si>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</si>
  <si>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</si>
  <si>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</si>
  <si>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</si>
  <si>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</si>
  <si>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</si>
  <si>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</si>
  <si>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</si>
  <si>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</si>
  <si>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</si>
  <si>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</si>
  <si>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</si>
  <si>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</si>
  <si>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</si>
  <si>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</si>
  <si>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</si>
  <si>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</si>
  <si>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</si>
  <si>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</si>
  <si>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</si>
  <si>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</si>
  <si>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</si>
  <si>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</si>
  <si>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</si>
  <si>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</si>
  <si>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</si>
  <si>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</si>
  <si>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</si>
  <si>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</si>
  <si>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</si>
  <si>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</si>
  <si>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</si>
  <si>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</si>
  <si>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</si>
  <si>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</si>
  <si>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</si>
  <si>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</si>
  <si>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</si>
  <si>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</si>
  <si>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</si>
  <si>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</si>
  <si>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</si>
  <si>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</si>
  <si>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</si>
  <si>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</si>
  <si>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</si>
  <si>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</si>
  <si>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</si>
  <si>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</si>
  <si>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</si>
  <si>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</si>
  <si>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</si>
  <si>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</si>
  <si>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</si>
  <si>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</si>
  <si>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</si>
  <si>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</si>
  <si>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</si>
  <si>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</si>
  <si>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</si>
  <si>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</si>
  <si>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</si>
  <si>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</si>
  <si>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</si>
  <si>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</si>
  <si>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</si>
  <si>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</si>
  <si>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</si>
  <si>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</si>
  <si>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</si>
  <si>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</si>
  <si>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</si>
  <si>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</si>
  <si>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</si>
  <si>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</si>
  <si>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</si>
  <si>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</si>
  <si>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</si>
  <si>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</si>
  <si>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</si>
  <si>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</si>
  <si>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</si>
  <si>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</si>
  <si>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</si>
  <si>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</si>
  <si>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</si>
  <si>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</si>
  <si>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</si>
  <si>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</si>
  <si>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</si>
  <si>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</si>
  <si>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</si>
  <si>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</si>
  <si>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</si>
  <si>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</si>
  <si>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</si>
  <si>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</si>
  <si>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</si>
  <si>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</si>
  <si>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</si>
  <si>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</si>
  <si>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</si>
  <si>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</si>
  <si>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</si>
  <si>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</si>
  <si>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</si>
  <si>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</si>
  <si>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</si>
  <si>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</si>
  <si>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</si>
  <si>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</si>
  <si>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</si>
  <si>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</si>
  <si>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</si>
  <si>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</si>
  <si>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</si>
  <si>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</si>
  <si>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</si>
  <si>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</si>
  <si>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</si>
  <si>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</si>
  <si>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</si>
  <si>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</si>
  <si>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</si>
  <si>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</si>
  <si>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El origen del universo y de la vida</t>
  </si>
  <si>
    <t>Diego Molina</t>
  </si>
  <si>
    <t>CN_06_01_REC180</t>
  </si>
  <si>
    <t>Ilustración</t>
  </si>
  <si>
    <t>Experimento de Miller</t>
  </si>
  <si>
    <t>Colocar los números del 1 al 5 como se muestra en la imagen.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</si>
</sst>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10</xdr:col>
      <xdr:colOff>95249</xdr:colOff>
      <xdr:row>9</xdr:row>
      <xdr:rowOff>79090</xdr:rowOff>
    </xdr:from>
    <xdr:to>
      <xdr:col>10</xdr:col>
      <xdr:colOff>2550918</xdr:colOff>
      <xdr:row>9</xdr:row>
      <xdr:rowOff>1886479</xdr:rowOff>
    </xdr:to>
    <xdr:pic>
      <xdr:nvPicPr>
        <xdr:cNvPr id="2" name="Imagen 1"/>
        <xdr:cNvPicPr>
          <a:picLocks noChangeAspect="1"/>
        </xdr:cNvPicPr>
      </xdr:nvPicPr>
      <xdr:blipFill>
        <a:blip xmlns:r="http://schemas.openxmlformats.org/officeDocument/2006/relationships" r:embed="rId1"/>
        <a:stretch>
          <a:fillRect/>
        </a:stretch>
      </xdr:blipFill>
      <xdr:spPr>
        <a:xfrm>
          <a:off x="16470312" y="2198403"/>
          <a:ext cx="2455669" cy="180738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120" zoomScaleNormal="120" zoomScalePageLayoutView="140" workbookViewId="0">
      <pane ySplit="9" topLeftCell="A10" activePane="bottomLeft" state="frozen"/>
      <selection pane="bottomLeft" activeCell="B10" sqref="B10"/>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48"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M9B</v>
      </c>
    </row>
    <row r="2" spans="1:16" ht="15.75" x14ac:dyDescent="0.25">
      <c r="A2" s="1"/>
      <c r="B2" s="3" t="s">
        <v>121</v>
      </c>
      <c r="C2" s="85" t="s">
        <v>22</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6</v>
      </c>
      <c r="D3" s="88"/>
      <c r="F3" s="80">
        <v>42410</v>
      </c>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188</v>
      </c>
      <c r="D5" s="90"/>
      <c r="E5" s="5"/>
      <c r="F5" s="37" t="str">
        <f>IF(G4="Recurso","Motor del recurso","")</f>
        <v>Motor del recurso</v>
      </c>
      <c r="G5" s="61" t="s">
        <v>82</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M9B</v>
      </c>
      <c r="F9" s="57" t="s">
        <v>61</v>
      </c>
      <c r="G9" s="57" t="s">
        <v>59</v>
      </c>
      <c r="H9" s="57" t="s">
        <v>60</v>
      </c>
      <c r="I9" s="57" t="s">
        <v>114</v>
      </c>
      <c r="J9" s="18" t="s">
        <v>6</v>
      </c>
      <c r="K9" s="19" t="s">
        <v>7</v>
      </c>
      <c r="O9" s="2" t="str">
        <f>'Definición técnica de imagenes'!A11</f>
        <v>M10B</v>
      </c>
    </row>
    <row r="10" spans="1:16" s="11" customFormat="1" ht="188.25" customHeight="1" x14ac:dyDescent="0.25">
      <c r="A10" s="12" t="str">
        <f>IF(OR(B10&lt;&gt;"",J10&lt;&gt;""),"IMG01","")</f>
        <v>IMG01</v>
      </c>
      <c r="B10" s="62">
        <v>117279766</v>
      </c>
      <c r="C10" s="20" t="str">
        <f t="shared" ref="C10:C41" si="0">IF(OR(B10&lt;&gt;"",J10&lt;&gt;""),IF($G$4="Recurso",CONCATENATE($G$4," ",$G$5),$G$4),"")</f>
        <v>Recurso M9B</v>
      </c>
      <c r="D10" s="63" t="s">
        <v>190</v>
      </c>
      <c r="E10" s="63" t="s">
        <v>155</v>
      </c>
      <c r="F10" s="13" t="str">
        <f t="shared" ref="F10" ca="1" si="1">IF(OR(B10&lt;&gt;"",J10&lt;&gt;""),CONCATENATE($C$7,"_",$A10,IF($G$4="Cuaderno de Estudio","_small",CONCATENATE(IF(I10="","","n"),IF(LEFT($G$5,1)="F",".jpg",".png")))),"")</f>
        <v>CN_06_01_REC180_IMG01n.png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CN_06_01_REC180_IMG01a.png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t="s">
        <v>191</v>
      </c>
      <c r="K10" s="64" t="s">
        <v>192</v>
      </c>
      <c r="O10" s="2" t="str">
        <f>'Definición técnica de imagenes'!A12</f>
        <v>M12D</v>
      </c>
    </row>
    <row r="11" spans="1:16" s="11" customFormat="1" ht="13.9" customHeight="1" x14ac:dyDescent="0.25">
      <c r="A11" s="12" t="str">
        <f t="shared" ref="A11:A18" si="3">IF(OR(B11&lt;&gt;"",J11&lt;&gt;""),CONCATENATE(LEFT(A10,3),IF(MID(A10,4,2)+1&lt;10,CONCATENATE("0",MID(A10,4,2)+1))),"")</f>
        <v/>
      </c>
      <c r="B11" s="62"/>
      <c r="C11" s="20" t="str">
        <f t="shared" si="0"/>
        <v/>
      </c>
      <c r="D11" s="63"/>
      <c r="E11" s="63"/>
      <c r="F11" s="13" t="str">
        <f t="shared" ref="F11:F74" si="4">IF(OR(B11&lt;&gt;"",J11&lt;&gt;""),CONCATENATE($C$7,"_",$A11,IF($G$4="Cuaderno de Estudio","_small",CONCATENATE(IF(I11="","","n"),IF(LEFT($G$5,1)="F",".jpg",".png")))),"")</f>
        <v/>
      </c>
      <c r="G11" s="13" t="str">
        <f ca="1">IF($F11&lt;&gt;"",IF($G$4="Recurso",VLOOKUP($E11,OFFSET('Definición técnica de imagenes'!$A$1,MATCH($G$5,'Definición técnica de imagenes'!$A$1:$A$104,0)-1,1,COUNTIF('Definición técnica de imagenes'!$A$3:$A$102,$G$5),5),5,FALSE),'Definición técnica de imagenes'!$F$16),"")</f>
        <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c r="K11" s="65"/>
      <c r="O11" s="2" t="str">
        <f>'Definición técnica de imagenes'!A13</f>
        <v>M101</v>
      </c>
    </row>
    <row r="12" spans="1:16" s="11" customFormat="1" x14ac:dyDescent="0.25">
      <c r="A12" s="12" t="str">
        <f t="shared" si="3"/>
        <v/>
      </c>
      <c r="B12" s="62"/>
      <c r="C12" s="20" t="str">
        <f t="shared" si="0"/>
        <v/>
      </c>
      <c r="D12" s="63"/>
      <c r="E12" s="63"/>
      <c r="F12" s="13" t="str">
        <f t="shared" si="4"/>
        <v/>
      </c>
      <c r="G12" s="13" t="str">
        <f ca="1">IF($F12&lt;&gt;"",IF($G$4="Recurso",VLOOKUP($E12,OFFSET('Definición técnica de imagenes'!$A$1,MATCH($G$5,'Definición técnica de imagenes'!$A$1:$A$104,0)-1,1,COUNTIF('Definición técnica de imagenes'!$A$3:$A$102,$G$5),5),5,FALSE),'Definición técnica de imagenes'!$F$16),"")</f>
        <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c r="K12" s="64"/>
      <c r="O12" s="2" t="str">
        <f>'Definición técnica de imagenes'!A18</f>
        <v>Diaporama F1</v>
      </c>
    </row>
    <row r="13" spans="1:16" s="11" customFormat="1" x14ac:dyDescent="0.25">
      <c r="A13" s="12" t="str">
        <f t="shared" si="3"/>
        <v/>
      </c>
      <c r="B13" s="62"/>
      <c r="C13" s="20" t="str">
        <f t="shared" si="0"/>
        <v/>
      </c>
      <c r="D13" s="63"/>
      <c r="E13" s="63"/>
      <c r="F13" s="13" t="str">
        <f t="shared" si="4"/>
        <v/>
      </c>
      <c r="G13" s="13" t="str">
        <f ca="1">IF($F13&lt;&gt;"",IF($G$4="Recurso",VLOOKUP($E13,OFFSET('Definición técnica de imagenes'!$A$1,MATCH($G$5,'Definición técnica de imagenes'!$A$1:$A$104,0)-1,1,COUNTIF('Definición técnica de imagenes'!$A$3:$A$102,$G$5),5),5,FALSE),'Definición técnica de imagenes'!$F$16),"")</f>
        <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c r="K13" s="64"/>
      <c r="O13" s="2" t="str">
        <f>'Definición técnica de imagenes'!A19</f>
        <v>F4</v>
      </c>
    </row>
    <row r="14" spans="1:16" s="11" customFormat="1" x14ac:dyDescent="0.25">
      <c r="A14" s="12" t="str">
        <f t="shared" si="3"/>
        <v/>
      </c>
      <c r="B14" s="62"/>
      <c r="C14" s="20" t="str">
        <f t="shared" si="0"/>
        <v/>
      </c>
      <c r="D14" s="63"/>
      <c r="E14" s="63"/>
      <c r="F14" s="13" t="str">
        <f t="shared" si="4"/>
        <v/>
      </c>
      <c r="G14" s="13" t="str">
        <f ca="1">IF($F14&lt;&gt;"",IF($G$4="Recurso",VLOOKUP($E14,OFFSET('Definición técnica de imagenes'!$A$1,MATCH($G$5,'Definición técnica de imagenes'!$A$1:$A$104,0)-1,1,COUNTIF('Definición técnica de imagenes'!$A$3:$A$102,$G$5),5),5,FALSE),'Definición técnica de imagenes'!$F$16),"")</f>
        <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c r="O14" s="2" t="str">
        <f>'Definición técnica de imagenes'!A22</f>
        <v>F6</v>
      </c>
    </row>
    <row r="15" spans="1:16" s="11" customFormat="1" x14ac:dyDescent="0.25">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ht="14.25"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diego m.</cp:lastModifiedBy>
  <dcterms:created xsi:type="dcterms:W3CDTF">2014-07-01T23:43:25Z</dcterms:created>
  <dcterms:modified xsi:type="dcterms:W3CDTF">2016-02-10T22:04:05Z</dcterms:modified>
</cp:coreProperties>
</file>