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2_CO\Recursos realizados por Diego Molin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l="1"/>
  <c r="G16" i="1" s="1"/>
  <c r="H16" i="1"/>
  <c r="A17" i="1"/>
  <c r="F17" i="1" l="1"/>
  <c r="G17" i="1" s="1"/>
  <c r="H17" i="1"/>
  <c r="A18" i="1"/>
  <c r="F18" i="1" l="1"/>
  <c r="G18" i="1" s="1"/>
  <c r="H18" i="1"/>
  <c r="A19" i="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<sst xmlns="http://schemas.openxmlformats.org/spreadsheetml/2006/main" count="398" uniqueCount="205">
  <si>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</si>
  <si>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</si>
  <si>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</si>
  <si>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</si>
  <si>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</si>
  <si>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</si>
  <si>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</si>
  <si>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</si>
  <si>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</si>
  <si>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</si>
  <si>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</si>
  <si>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</si>
  <si>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</si>
  <si>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</si>
  <si>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</si>
  <si>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</si>
  <si>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</si>
  <si>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</si>
  <si>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</si>
  <si>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</si>
  <si>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</si>
  <si>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</si>
  <si>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</si>
  <si>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</si>
  <si>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</si>
  <si>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</si>
  <si>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</si>
  <si>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</si>
  <si>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</si>
  <si>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</si>
  <si>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</si>
  <si>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</si>
  <si>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</si>
  <si>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</si>
  <si>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</si>
  <si>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</si>
  <si>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</si>
  <si>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</si>
  <si>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</si>
  <si>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</si>
  <si>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</si>
  <si>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</si>
  <si>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</si>
  <si>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</si>
  <si>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</si>
  <si>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</si>
  <si>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</si>
  <si>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</si>
  <si>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</si>
  <si>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</si>
  <si>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</si>
  <si>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</si>
  <si>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</si>
  <si>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</si>
  <si>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</si>
  <si>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</si>
  <si>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</si>
  <si>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</si>
  <si>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</si>
  <si>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</si>
  <si>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</si>
  <si>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</si>
  <si>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</si>
  <si>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</si>
  <si>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</si>
  <si>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</si>
  <si>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</si>
  <si>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</si>
  <si>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</si>
  <si>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</si>
  <si>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</si>
  <si>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</si>
  <si>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</si>
  <si>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</si>
  <si>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</si>
  <si>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</si>
  <si>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</si>
  <si>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</si>
  <si>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</si>
  <si>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</si>
  <si>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</si>
  <si>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</si>
  <si>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</si>
  <si>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</si>
  <si>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</si>
  <si>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</si>
  <si>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</si>
  <si>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</si>
  <si>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</si>
  <si>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</si>
  <si>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</si>
  <si>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</si>
  <si>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</si>
  <si>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</si>
  <si>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</si>
  <si>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</si>
  <si>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</si>
  <si>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</si>
  <si>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</si>
  <si>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</si>
  <si>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</si>
  <si>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</si>
  <si>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</si>
  <si>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</si>
  <si>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</si>
  <si>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</si>
  <si>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</si>
  <si>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</si>
  <si>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</si>
  <si>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</si>
  <si>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</si>
  <si>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</si>
  <si>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</si>
  <si>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</si>
  <si>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</si>
  <si>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</si>
  <si>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</si>
  <si>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</si>
  <si>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</si>
  <si>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</si>
  <si>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</si>
  <si>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</si>
  <si>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</si>
  <si>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</si>
  <si>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</si>
  <si>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</si>
  <si>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</si>
  <si>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</si>
  <si>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</si>
  <si>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</si>
  <si>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</si>
  <si>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</si>
  <si>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</si>
  <si>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</si>
  <si>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</si>
  <si>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</si>
  <si>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</si>
  <si>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</si>
  <si>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</si>
  <si>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</si>
  <si>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</si>
  <si>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</si>
  <si>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</si>
  <si>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</si>
  <si>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</si>
  <si>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</si>
  <si>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</si>
  <si>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</si>
  <si>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</si>
  <si>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</si>
  <si>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</si>
  <si>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</si>
  <si>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</si>
  <si>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</si>
  <si>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</si>
  <si>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</si>
  <si>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</si>
  <si>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</si>
  <si>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</si>
  <si>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</si>
  <si>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</si>
  <si>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</si>
  <si>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</si>
  <si>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</si>
  <si>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</si>
  <si>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</si>
  <si>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</si>
  <si>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</si>
  <si>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</si>
  <si>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</si>
  <si>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</si>
  <si>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</si>
  <si>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</si>
  <si>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</si>
  <si>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</si>
  <si>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</si>
  <si>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</si>
  <si>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</si>
  <si>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</si>
  <si>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</si>
  <si>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</si>
  <si>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</si>
  <si>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</si>
  <si>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</si>
  <si>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</si>
  <si>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</si>
  <si>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</si>
  <si>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célula, unidad estructural y funcional</t>
  </si>
  <si>
    <t>Diego Molina</t>
  </si>
  <si>
    <t>CN_06_02_REC90</t>
  </si>
  <si>
    <t>Fotografía</t>
  </si>
  <si>
    <t>Oso panda</t>
  </si>
  <si>
    <t>Flores</t>
  </si>
  <si>
    <t>Microfotografía de la célula</t>
  </si>
  <si>
    <t>Fibras musculares</t>
  </si>
  <si>
    <t xml:space="preserve">Células </t>
  </si>
  <si>
    <t>Corte transversal de un tronco de árbol</t>
  </si>
  <si>
    <t>Ilustración</t>
  </si>
  <si>
    <t>Célula animal</t>
  </si>
  <si>
    <t>Eliminar título y cambiar nombres al español</t>
  </si>
  <si>
    <t>Células, tejidos y órganos del ser humano</t>
  </si>
  <si>
    <t>Eliminar título, cambiar nombres al español y recortar parte de la imagen</t>
  </si>
  <si>
    <t>Célula vegetal</t>
  </si>
  <si>
    <t>Estrucutra interna de la hoja</t>
  </si>
  <si>
    <t>Editar incluyendo nombres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</si>
</sst>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48233</xdr:colOff>
      <xdr:row>15</xdr:row>
      <xdr:rowOff>31181</xdr:rowOff>
    </xdr:from>
    <xdr:to>
      <xdr:col>10</xdr:col>
      <xdr:colOff>1863586</xdr:colOff>
      <xdr:row>15</xdr:row>
      <xdr:rowOff>1507434</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22950" y="3195138"/>
          <a:ext cx="1815353" cy="1476253"/>
        </a:xfrm>
        <a:prstGeom prst="rect">
          <a:avLst/>
        </a:prstGeom>
        <a:noFill/>
        <a:ln>
          <a:noFill/>
        </a:ln>
      </xdr:spPr>
    </xdr:pic>
    <xdr:clientData/>
  </xdr:twoCellAnchor>
  <xdr:twoCellAnchor editAs="oneCell">
    <xdr:from>
      <xdr:col>10</xdr:col>
      <xdr:colOff>91109</xdr:colOff>
      <xdr:row>16</xdr:row>
      <xdr:rowOff>41412</xdr:rowOff>
    </xdr:from>
    <xdr:to>
      <xdr:col>10</xdr:col>
      <xdr:colOff>2004393</xdr:colOff>
      <xdr:row>16</xdr:row>
      <xdr:rowOff>1573696</xdr:rowOff>
    </xdr:to>
    <xdr:pic>
      <xdr:nvPicPr>
        <xdr:cNvPr id="4" name="Imagen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65826" y="5068955"/>
          <a:ext cx="1913284" cy="1532284"/>
        </a:xfrm>
        <a:prstGeom prst="rect">
          <a:avLst/>
        </a:prstGeom>
        <a:noFill/>
        <a:ln>
          <a:noFill/>
        </a:ln>
      </xdr:spPr>
    </xdr:pic>
    <xdr:clientData/>
  </xdr:twoCellAnchor>
  <xdr:twoCellAnchor editAs="oneCell">
    <xdr:from>
      <xdr:col>10</xdr:col>
      <xdr:colOff>39465</xdr:colOff>
      <xdr:row>17</xdr:row>
      <xdr:rowOff>15590</xdr:rowOff>
    </xdr:from>
    <xdr:to>
      <xdr:col>10</xdr:col>
      <xdr:colOff>1961029</xdr:colOff>
      <xdr:row>17</xdr:row>
      <xdr:rowOff>1886048</xdr:rowOff>
    </xdr:to>
    <xdr:pic>
      <xdr:nvPicPr>
        <xdr:cNvPr id="6" name="Imagen 5"/>
        <xdr:cNvPicPr>
          <a:picLocks noChangeAspect="1"/>
        </xdr:cNvPicPr>
      </xdr:nvPicPr>
      <xdr:blipFill>
        <a:blip xmlns:r="http://schemas.openxmlformats.org/officeDocument/2006/relationships" r:embed="rId3"/>
        <a:stretch>
          <a:fillRect/>
        </a:stretch>
      </xdr:blipFill>
      <xdr:spPr>
        <a:xfrm>
          <a:off x="16400053" y="6985649"/>
          <a:ext cx="1921564" cy="1870458"/>
        </a:xfrm>
        <a:prstGeom prst="rect">
          <a:avLst/>
        </a:prstGeom>
      </xdr:spPr>
    </xdr:pic>
    <xdr:clientData/>
  </xdr:twoCellAnchor>
  <xdr:twoCellAnchor editAs="oneCell">
    <xdr:from>
      <xdr:col>10</xdr:col>
      <xdr:colOff>56029</xdr:colOff>
      <xdr:row>18</xdr:row>
      <xdr:rowOff>67236</xdr:rowOff>
    </xdr:from>
    <xdr:to>
      <xdr:col>10</xdr:col>
      <xdr:colOff>2152164</xdr:colOff>
      <xdr:row>18</xdr:row>
      <xdr:rowOff>1546412</xdr:rowOff>
    </xdr:to>
    <xdr:pic>
      <xdr:nvPicPr>
        <xdr:cNvPr id="7" name="Imagen 6"/>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416617" y="9267265"/>
          <a:ext cx="2096135" cy="1479176"/>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A10" zoomScale="85" zoomScaleNormal="85" zoomScalePageLayoutView="140" workbookViewId="0">
      <selection activeCell="E10" sqref="E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6</v>
      </c>
      <c r="D3" s="88"/>
      <c r="F3" s="80">
        <v>42254</v>
      </c>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124122394</v>
      </c>
      <c r="C10" s="20" t="str">
        <f t="shared" ref="C10:C41" si="0">IF(OR(B10&lt;&gt;"",J10&lt;&gt;""),IF($G$4="Recurso",CONCATENATE($G$4," ",$G$5),$G$4),"")</f>
        <v>Recurso F7B</v>
      </c>
      <c r="D10" s="63" t="s">
        <v>190</v>
      </c>
      <c r="E10" s="63" t="s">
        <v>166</v>
      </c>
      <c r="F10" s="13" t="str">
        <f t="shared" ref="F10" ca="1" si="1">IF(OR(B10&lt;&gt;"",J10&lt;&gt;""),CONCATENATE($C$7,"_",$A10,IF($G$4="Cuaderno de Estudio","_small",CONCATENATE(IF(I10="","","n"),IF(LEFT($G$5,1)="F",".jpg",".png")))),"")</f>
        <v>CN_06_02_REC90_IMG01.jpg</v>
      </c>
      <c r="G10" s="13" t="str">
        <f ca="1">IF($F10&lt;&gt;"",IF($G$4="Recurso",VLOOKUP($E10,OFFSET('Definición técnica de imagenes'!$A$1,MATCH($G$5,'Definición técnica de imagenes'!$A$1:$A$104,0)-1,1,COUNTIF('Definición técnica de imagenes'!$A$3:$A$102,$G$5),5),5,FALSE),'Definición técnica de imagenes'!$F$16),"")</f>
        <v>350 x 350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241329121</v>
      </c>
      <c r="C11" s="20" t="str">
        <f t="shared" si="0"/>
        <v>Recurso F7B</v>
      </c>
      <c r="D11" s="63" t="s">
        <v>190</v>
      </c>
      <c r="E11" s="63" t="s">
        <v>166</v>
      </c>
      <c r="F11" s="13" t="str">
        <f t="shared" ref="F11:F74" ca="1" si="4">IF(OR(B11&lt;&gt;"",J11&lt;&gt;""),CONCATENATE($C$7,"_",$A11,IF($G$4="Cuaderno de Estudio","_small",CONCATENATE(IF(I11="","","n"),IF(LEFT($G$5,1)="F",".jpg",".png")))),"")</f>
        <v>CN_06_02_REC90_IMG02.jpg</v>
      </c>
      <c r="G11" s="13" t="str">
        <f ca="1">IF($F11&lt;&gt;"",IF($G$4="Recurso",VLOOKUP($E11,OFFSET('Definición técnica de imagenes'!$A$1,MATCH($G$5,'Definición técnica de imagenes'!$A$1:$A$104,0)-1,1,COUNTIF('Definición técnica de imagenes'!$A$3:$A$102,$G$5),5),5,FALSE),'Definición técnica de imagenes'!$F$16),"")</f>
        <v>350 x 350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x14ac:dyDescent="0.25">
      <c r="A12" s="12" t="str">
        <f t="shared" si="3"/>
        <v>IMG03</v>
      </c>
      <c r="B12" s="62">
        <v>112722556</v>
      </c>
      <c r="C12" s="20" t="str">
        <f t="shared" si="0"/>
        <v>Recurso F7B</v>
      </c>
      <c r="D12" s="63" t="s">
        <v>190</v>
      </c>
      <c r="E12" s="63" t="s">
        <v>166</v>
      </c>
      <c r="F12" s="13" t="str">
        <f t="shared" ca="1" si="4"/>
        <v>CN_06_02_REC90_IMG03.jpg</v>
      </c>
      <c r="G12" s="13" t="str">
        <f ca="1">IF($F12&lt;&gt;"",IF($G$4="Recurso",VLOOKUP($E12,OFFSET('Definición técnica de imagenes'!$A$1,MATCH($G$5,'Definición técnica de imagenes'!$A$1:$A$104,0)-1,1,COUNTIF('Definición técnica de imagenes'!$A$3:$A$102,$G$5),5),5,FALSE),'Definición técnica de imagenes'!$F$16),"")</f>
        <v>350 x 350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x14ac:dyDescent="0.25">
      <c r="A13" s="12" t="str">
        <f t="shared" si="3"/>
        <v>IMG04</v>
      </c>
      <c r="B13" s="62">
        <v>227738719</v>
      </c>
      <c r="C13" s="20" t="str">
        <f t="shared" si="0"/>
        <v>Recurso F7B</v>
      </c>
      <c r="D13" s="63" t="s">
        <v>190</v>
      </c>
      <c r="E13" s="63" t="s">
        <v>166</v>
      </c>
      <c r="F13" s="13" t="str">
        <f t="shared" ca="1" si="4"/>
        <v>CN_06_02_REC90_IMG04.jpg</v>
      </c>
      <c r="G13" s="13" t="str">
        <f ca="1">IF($F13&lt;&gt;"",IF($G$4="Recurso",VLOOKUP($E13,OFFSET('Definición técnica de imagenes'!$A$1,MATCH($G$5,'Definición técnica de imagenes'!$A$1:$A$104,0)-1,1,COUNTIF('Definición técnica de imagenes'!$A$3:$A$102,$G$5),5),5,FALSE),'Definición técnica de imagenes'!$F$16),"")</f>
        <v>350 x 350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x14ac:dyDescent="0.25">
      <c r="A14" s="12" t="str">
        <f t="shared" si="3"/>
        <v>IMG05</v>
      </c>
      <c r="B14" s="62">
        <v>259574621</v>
      </c>
      <c r="C14" s="20" t="str">
        <f t="shared" si="0"/>
        <v>Recurso F7B</v>
      </c>
      <c r="D14" s="63" t="s">
        <v>190</v>
      </c>
      <c r="E14" s="63" t="s">
        <v>166</v>
      </c>
      <c r="F14" s="13" t="str">
        <f t="shared" ca="1" si="4"/>
        <v>CN_06_02_REC90_IMG05.jpg</v>
      </c>
      <c r="G14" s="13" t="str">
        <f ca="1">IF($F14&lt;&gt;"",IF($G$4="Recurso",VLOOKUP($E14,OFFSET('Definición técnica de imagenes'!$A$1,MATCH($G$5,'Definición técnica de imagenes'!$A$1:$A$104,0)-1,1,COUNTIF('Definición técnica de imagenes'!$A$3:$A$102,$G$5),5),5,FALSE),'Definición técnica de imagenes'!$F$16),"")</f>
        <v>350 x 350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x14ac:dyDescent="0.25">
      <c r="A15" s="12" t="str">
        <f t="shared" si="3"/>
        <v>IMG06</v>
      </c>
      <c r="B15" s="62">
        <v>205079926</v>
      </c>
      <c r="C15" s="20" t="str">
        <f t="shared" si="0"/>
        <v>Recurso F7B</v>
      </c>
      <c r="D15" s="63" t="s">
        <v>190</v>
      </c>
      <c r="E15" s="63" t="s">
        <v>166</v>
      </c>
      <c r="F15" s="13" t="str">
        <f t="shared" ca="1" si="4"/>
        <v>CN_06_02_REC90_IMG06.jpg</v>
      </c>
      <c r="G15" s="13" t="str">
        <f ca="1">IF($F15&lt;&gt;"",IF($G$4="Recurso",VLOOKUP($E15,OFFSET('Definición técnica de imagenes'!$A$1,MATCH($G$5,'Definición técnica de imagenes'!$A$1:$A$104,0)-1,1,COUNTIF('Definición técnica de imagenes'!$A$3:$A$102,$G$5),5),5,FALSE),'Definición técnica de imagenes'!$F$16),"")</f>
        <v>350 x 350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196</v>
      </c>
      <c r="K15" s="66"/>
      <c r="O15" s="2" t="str">
        <f>'Definición técnica de imagenes'!A24</f>
        <v>F6B</v>
      </c>
    </row>
    <row r="16" spans="1:16" s="11" customFormat="1" ht="147" customHeight="1" x14ac:dyDescent="0.3">
      <c r="A16" s="12" t="str">
        <f t="shared" si="3"/>
        <v>IMG07</v>
      </c>
      <c r="B16" s="62">
        <v>213232894</v>
      </c>
      <c r="C16" s="20" t="str">
        <f t="shared" si="0"/>
        <v>Recurso F7B</v>
      </c>
      <c r="D16" s="63" t="s">
        <v>197</v>
      </c>
      <c r="E16" s="63" t="s">
        <v>155</v>
      </c>
      <c r="F16" s="13" t="str">
        <f t="shared" ca="1" si="4"/>
        <v>CN_06_02_REC90_IMG07n.jpg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CN_06_02_REC90_IMG07a.jpg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198</v>
      </c>
      <c r="K16" s="68" t="s">
        <v>199</v>
      </c>
      <c r="O16" s="2" t="str">
        <f>'Definición técnica de imagenes'!A25</f>
        <v>F7</v>
      </c>
    </row>
    <row r="17" spans="1:15" s="11" customFormat="1" ht="153" customHeight="1" x14ac:dyDescent="0.3">
      <c r="A17" s="12" t="str">
        <f t="shared" si="3"/>
        <v>IMG08</v>
      </c>
      <c r="B17" s="62">
        <v>138353105</v>
      </c>
      <c r="C17" s="20" t="str">
        <f t="shared" si="0"/>
        <v>Recurso F7B</v>
      </c>
      <c r="D17" s="63" t="s">
        <v>197</v>
      </c>
      <c r="E17" s="63" t="s">
        <v>155</v>
      </c>
      <c r="F17" s="13" t="str">
        <f t="shared" ca="1" si="4"/>
        <v>CN_06_02_REC90_IMG08n.jpg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CN_06_02_REC90_IMG08a.jpg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200</v>
      </c>
      <c r="K17" s="68" t="s">
        <v>201</v>
      </c>
      <c r="O17" s="2" t="str">
        <f>'Definición técnica de imagenes'!A27</f>
        <v>F7B</v>
      </c>
    </row>
    <row r="18" spans="1:15" s="11" customFormat="1" ht="175.5" customHeight="1" x14ac:dyDescent="0.25">
      <c r="A18" s="12" t="str">
        <f t="shared" si="3"/>
        <v>IMG09</v>
      </c>
      <c r="B18" s="62">
        <v>215729296</v>
      </c>
      <c r="C18" s="20" t="str">
        <f t="shared" si="0"/>
        <v>Recurso F7B</v>
      </c>
      <c r="D18" s="63" t="s">
        <v>197</v>
      </c>
      <c r="E18" s="63" t="s">
        <v>155</v>
      </c>
      <c r="F18" s="13" t="str">
        <f t="shared" ca="1" si="4"/>
        <v>CN_06_02_REC90_IMG09n.jpg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CN_06_02_REC90_IMG09a.jpg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202</v>
      </c>
      <c r="K18" s="66" t="s">
        <v>199</v>
      </c>
      <c r="O18" s="2" t="str">
        <f>'Definición técnica de imagenes'!A30</f>
        <v>F8</v>
      </c>
    </row>
    <row r="19" spans="1:15" s="11" customFormat="1" ht="138.75" customHeight="1" x14ac:dyDescent="0.3">
      <c r="A19" s="12" t="str">
        <f t="shared" ref="A19:A50" si="6">IF(OR(B19&lt;&gt;"",J19&lt;&gt;""),CONCATENATE(LEFT(A18,3),IF(MID(A18,4,2)+1&lt;10,CONCATENATE("0",MID(A18,4,2)+1),MID(A18,4,2)+1)),"")</f>
        <v>IMG10</v>
      </c>
      <c r="B19" s="62">
        <v>131953850</v>
      </c>
      <c r="C19" s="20" t="str">
        <f t="shared" si="0"/>
        <v>Recurso F7B</v>
      </c>
      <c r="D19" s="63" t="s">
        <v>197</v>
      </c>
      <c r="E19" s="63" t="s">
        <v>155</v>
      </c>
      <c r="F19" s="13" t="str">
        <f t="shared" ca="1" si="4"/>
        <v>CN_06_02_REC90_IMG10n.jpg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CN_06_02_REC90_IMG10a.jpg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203</v>
      </c>
      <c r="K19" s="68" t="s">
        <v>204</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2015-09-07T20:35:12Z</dcterms:modified>
</cp:coreProperties>
</file>