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3_CO\Recursos DM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H22" i="1"/>
  <c r="H21"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s="1"/>
  <c r="G21" i="1" s="1"/>
  <c r="A22" i="1" l="1"/>
  <c r="F22" i="1" s="1"/>
  <c r="G22" i="1" s="1"/>
  <c r="A23" i="1" l="1"/>
  <c r="F23" i="1" l="1"/>
  <c r="G23" i="1" s="1"/>
  <c r="H23" i="1"/>
  <c r="A24" i="1"/>
  <c r="F24" i="1" l="1"/>
  <c r="G24" i="1" s="1"/>
  <c r="H24" i="1"/>
  <c r="A25" i="1"/>
  <c r="F25" i="1" l="1"/>
  <c r="G25" i="1" s="1"/>
  <c r="H25" i="1"/>
  <c r="A26" i="1"/>
  <c r="F26" i="1" l="1"/>
  <c r="G26" i="1" s="1"/>
  <c r="H26" i="1"/>
  <c r="A27" i="1"/>
  <c r="F27" i="1" l="1"/>
  <c r="G27" i="1" s="1"/>
  <c r="H27" i="1"/>
  <c r="A28" i="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<sst xmlns="http://schemas.openxmlformats.org/spreadsheetml/2006/main" count="421" uniqueCount="210">
  <si>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</si>
  <si>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</si>
  <si>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</si>
  <si>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</si>
  <si>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</si>
  <si>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</si>
  <si>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</si>
  <si>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</si>
  <si>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</si>
  <si>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</si>
  <si>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</si>
  <si>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</si>
  <si>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</si>
  <si>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</si>
  <si>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</si>
  <si>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</si>
  <si>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</si>
  <si>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</si>
  <si>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</si>
  <si>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</si>
  <si>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</si>
  <si>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</si>
  <si>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</si>
  <si>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</si>
  <si>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</si>
  <si>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</si>
  <si>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</si>
  <si>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</si>
  <si>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</si>
  <si>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</si>
  <si>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</si>
  <si>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</si>
  <si>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</si>
  <si>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</si>
  <si>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</si>
  <si>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</si>
  <si>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</si>
  <si>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</si>
  <si>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</si>
  <si>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</si>
  <si>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</si>
  <si>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</si>
  <si>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</si>
  <si>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</si>
  <si>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</si>
  <si>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</si>
  <si>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</si>
  <si>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</si>
  <si>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</si>
  <si>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</si>
  <si>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</si>
  <si>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</si>
  <si>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</si>
  <si>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</si>
  <si>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</si>
  <si>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</si>
  <si>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</si>
  <si>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</si>
  <si>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</si>
  <si>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</si>
  <si>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</si>
  <si>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</si>
  <si>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</si>
  <si>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</si>
  <si>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</si>
  <si>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</si>
  <si>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</si>
  <si>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</si>
  <si>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</si>
  <si>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</si>
  <si>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</si>
  <si>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</si>
  <si>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</si>
  <si>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</si>
  <si>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</si>
  <si>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</si>
  <si>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</si>
  <si>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</si>
  <si>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</si>
  <si>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</si>
  <si>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</si>
  <si>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</si>
  <si>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</si>
  <si>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</si>
  <si>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</si>
  <si>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</si>
  <si>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</si>
  <si>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</si>
  <si>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</si>
  <si>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</si>
  <si>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</si>
  <si>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</si>
  <si>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</si>
  <si>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</si>
  <si>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</si>
  <si>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</si>
  <si>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</si>
  <si>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</si>
  <si>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</si>
  <si>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</si>
  <si>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</si>
  <si>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</si>
  <si>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</si>
  <si>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</si>
  <si>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</si>
  <si>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</si>
  <si>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</si>
  <si>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</si>
  <si>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</si>
  <si>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</si>
  <si>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</si>
  <si>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</si>
  <si>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</si>
  <si>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</si>
  <si>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</si>
  <si>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</si>
  <si>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</si>
  <si>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</si>
  <si>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</si>
  <si>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</si>
  <si>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</si>
  <si>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</si>
  <si>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</si>
  <si>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</si>
  <si>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</si>
  <si>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</si>
  <si>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</si>
  <si>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</si>
  <si>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</si>
  <si>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</si>
  <si>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</si>
  <si>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</si>
  <si>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</si>
  <si>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</si>
  <si>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</si>
  <si>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</si>
  <si>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</si>
  <si>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</si>
  <si>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</si>
  <si>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</si>
  <si>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</si>
  <si>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</si>
  <si>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</si>
  <si>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</si>
  <si>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</si>
  <si>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</si>
  <si>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</si>
  <si>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</si>
  <si>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</si>
  <si>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</si>
  <si>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</si>
  <si>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</si>
  <si>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</si>
  <si>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</si>
  <si>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</si>
  <si>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</si>
  <si>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</si>
  <si>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</si>
  <si>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</si>
  <si>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</si>
  <si>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</si>
  <si>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</si>
  <si>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</si>
  <si>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</si>
  <si>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</si>
  <si>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</si>
  <si>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</si>
  <si>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</si>
  <si>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</si>
  <si>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</si>
  <si>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</si>
  <si>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</si>
  <si>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</si>
  <si>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</si>
  <si>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</si>
  <si>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</si>
  <si>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</si>
  <si>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</si>
  <si>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</si>
  <si>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</si>
  <si>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</si>
  <si>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</si>
  <si>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</si>
  <si>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</si>
  <si>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</si>
  <si>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</si>
  <si>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</si>
  <si>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seres vivos</t>
  </si>
  <si>
    <t>Diego Molina</t>
  </si>
  <si>
    <t>CN_06_03_REC140</t>
  </si>
  <si>
    <t>Fotografía</t>
  </si>
  <si>
    <t>Algas</t>
  </si>
  <si>
    <t>Paramecio</t>
  </si>
  <si>
    <t>Protozoa</t>
  </si>
  <si>
    <t>Algas verdes</t>
  </si>
  <si>
    <t>Algas rojas</t>
  </si>
  <si>
    <t>Alga filamentosa</t>
  </si>
  <si>
    <t>Alga verde - volvox</t>
  </si>
  <si>
    <t>Alga roja</t>
  </si>
  <si>
    <t>Mar con algas rojas</t>
  </si>
  <si>
    <t>Protozoo - Giardia</t>
  </si>
  <si>
    <t>Paramecios</t>
  </si>
  <si>
    <t>Ameba</t>
  </si>
  <si>
    <t>Protozoo - rizario</t>
  </si>
  <si>
    <t>Protozoo - tripanosoma</t>
  </si>
  <si>
    <t>Euglena</t>
  </si>
  <si>
    <t xml:space="preserve">Cambiar nombres en inglés a español:                                                  Flagellum - Flagelo                               Contractile vacuole - Vacuola contráctil                                                Reservoir - Reservorio                          Nucleus - Núcleo                                  Pellicle - Película                                      Chloroplast - Cloroplasto                     Nucleolus - Nucléolo                             Paramylon body - Cuerpo de paramilon                         </t>
  </si>
  <si>
    <t xml:space="preserve">Cambiar nombres en inglés a español:     Cillia - Cilios                                                   Contractile vacuole - Vacuola contráctil Macro nucleus - Macronúcleo                 Ectoplasm - Ectoplasma                             Gullet - Faringe                                              Oral groove - Canal oral                         Micro nucleus - Micronúcleo                         Food Vacuole - Vacuola alimenticia              Canals of contrctile vacuole - Canales de la vacuola contráctil                                       </t>
  </si>
  <si>
    <t>Cambiar nombres en inglés a español:   Food vacuole (digests food) - Vacuola alimenticia                                             Nucleus - Núcleo                                    Pseudopods - Seudópodos                      Cytoplasm - Citoplasma                         Cell membrane - Membrana celular        Contractile vacuole - Vacuola contráctil</t>
  </si>
  <si>
    <t>Protozoo - Radiolario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</si>
</sst>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B27" sqref="B2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6</v>
      </c>
      <c r="D3" s="88"/>
      <c r="F3" s="80">
        <v>42270</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195146822</v>
      </c>
      <c r="C10" s="20" t="str">
        <f t="shared" ref="C10:C41" si="0">IF(OR(B10&lt;&gt;"",J10&lt;&gt;""),IF($G$4="Recurso",CONCATENATE($G$4," ",$G$5),$G$4),"")</f>
        <v>Recurso F7</v>
      </c>
      <c r="D10" s="63" t="s">
        <v>190</v>
      </c>
      <c r="E10" s="63" t="s">
        <v>150</v>
      </c>
      <c r="F10" s="13" t="str">
        <f t="shared" ref="F10" ca="1" si="1">IF(OR(B10&lt;&gt;"",J10&lt;&gt;""),CONCATENATE($C$7,"_",$A10,IF($G$4="Cuaderno de Estudio","_small",CONCATENATE(IF(I10="","","n"),IF(LEFT($G$5,1)="F",".jpg",".png")))),"")</f>
        <v>CN_06_03_REC140_IMG01.jpg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273579821</v>
      </c>
      <c r="C11" s="20" t="str">
        <f t="shared" si="0"/>
        <v>Recurso F7</v>
      </c>
      <c r="D11" s="63" t="s">
        <v>190</v>
      </c>
      <c r="E11" s="63" t="s">
        <v>150</v>
      </c>
      <c r="F11" s="13" t="str">
        <f t="shared" ref="F11:F74" ca="1" si="4">IF(OR(B11&lt;&gt;"",J11&lt;&gt;""),CONCATENATE($C$7,"_",$A11,IF($G$4="Cuaderno de Estudio","_small",CONCATENATE(IF(I11="","","n"),IF(LEFT($G$5,1)="F",".jpg",".png")))),"")</f>
        <v>CN_06_03_REC140_IMG02.jpg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c r="O11" s="2" t="str">
        <f>'Definición técnica de imagenes'!A13</f>
        <v>M101</v>
      </c>
    </row>
    <row r="12" spans="1:16" s="11" customFormat="1" x14ac:dyDescent="0.25">
      <c r="A12" s="12" t="str">
        <f t="shared" si="3"/>
        <v>IMG03</v>
      </c>
      <c r="B12" s="62">
        <v>101098642</v>
      </c>
      <c r="C12" s="20" t="str">
        <f t="shared" si="0"/>
        <v>Recurso F7</v>
      </c>
      <c r="D12" s="63" t="s">
        <v>190</v>
      </c>
      <c r="E12" s="63" t="s">
        <v>150</v>
      </c>
      <c r="F12" s="13" t="str">
        <f t="shared" ca="1" si="4"/>
        <v>CN_06_03_REC140_IMG03.jpg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62">
        <v>228371431</v>
      </c>
      <c r="C13" s="20" t="str">
        <f t="shared" si="0"/>
        <v>Recurso F7</v>
      </c>
      <c r="D13" s="63" t="s">
        <v>190</v>
      </c>
      <c r="E13" s="63" t="s">
        <v>150</v>
      </c>
      <c r="F13" s="13" t="str">
        <f t="shared" ca="1" si="4"/>
        <v>CN_06_03_REC140_IMG04.jpg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195</v>
      </c>
      <c r="K13" s="64"/>
      <c r="O13" s="2" t="str">
        <f>'Definición técnica de imagenes'!A19</f>
        <v>F4</v>
      </c>
    </row>
    <row r="14" spans="1:16" s="11" customFormat="1" x14ac:dyDescent="0.25">
      <c r="A14" s="12" t="str">
        <f t="shared" si="3"/>
        <v>IMG05</v>
      </c>
      <c r="B14" s="62">
        <v>61200415</v>
      </c>
      <c r="C14" s="20" t="str">
        <f t="shared" si="0"/>
        <v>Recurso F7</v>
      </c>
      <c r="D14" s="63" t="s">
        <v>190</v>
      </c>
      <c r="E14" s="63" t="s">
        <v>155</v>
      </c>
      <c r="F14" s="13" t="str">
        <f t="shared" ca="1" si="4"/>
        <v>CN_06_03_REC140_IMG05n.jpg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CN_06_03_REC140_IMG05a.jpg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194</v>
      </c>
      <c r="K14" s="64"/>
      <c r="O14" s="2" t="str">
        <f>'Definición técnica de imagenes'!A22</f>
        <v>F6</v>
      </c>
    </row>
    <row r="15" spans="1:16" s="11" customFormat="1" x14ac:dyDescent="0.25">
      <c r="A15" s="12" t="str">
        <f t="shared" si="3"/>
        <v>IMG06</v>
      </c>
      <c r="B15" s="62">
        <v>205097521</v>
      </c>
      <c r="C15" s="20" t="str">
        <f t="shared" si="0"/>
        <v>Recurso F7</v>
      </c>
      <c r="D15" s="63" t="s">
        <v>190</v>
      </c>
      <c r="E15" s="63" t="s">
        <v>155</v>
      </c>
      <c r="F15" s="13" t="str">
        <f t="shared" ca="1" si="4"/>
        <v>CN_06_03_REC140_IMG06n.jpg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CN_06_03_REC140_IMG06a.jpg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196</v>
      </c>
      <c r="K15" s="66"/>
      <c r="O15" s="2" t="str">
        <f>'Definición técnica de imagenes'!A24</f>
        <v>F6B</v>
      </c>
    </row>
    <row r="16" spans="1:16" s="11" customFormat="1" ht="14.25" x14ac:dyDescent="0.3">
      <c r="A16" s="12" t="str">
        <f t="shared" si="3"/>
        <v>IMG07</v>
      </c>
      <c r="B16" s="62">
        <v>101601940</v>
      </c>
      <c r="C16" s="20" t="str">
        <f t="shared" si="0"/>
        <v>Recurso F7</v>
      </c>
      <c r="D16" s="63" t="s">
        <v>190</v>
      </c>
      <c r="E16" s="63" t="s">
        <v>155</v>
      </c>
      <c r="F16" s="13" t="str">
        <f t="shared" ca="1" si="4"/>
        <v>CN_06_03_REC140_IMG07n.jpg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CN_06_03_REC140_IMG07a.jpg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197</v>
      </c>
      <c r="K16" s="68"/>
      <c r="O16" s="2" t="str">
        <f>'Definición técnica de imagenes'!A25</f>
        <v>F7</v>
      </c>
    </row>
    <row r="17" spans="1:15" s="11" customFormat="1" x14ac:dyDescent="0.25">
      <c r="A17" s="12" t="str">
        <f t="shared" si="3"/>
        <v>IMG08</v>
      </c>
      <c r="B17" s="62">
        <v>232168672</v>
      </c>
      <c r="C17" s="20" t="str">
        <f t="shared" si="0"/>
        <v>Recurso F7</v>
      </c>
      <c r="D17" s="63" t="s">
        <v>190</v>
      </c>
      <c r="E17" s="63" t="s">
        <v>155</v>
      </c>
      <c r="F17" s="13" t="str">
        <f t="shared" ca="1" si="4"/>
        <v>CN_06_03_REC140_IMG08n.jpg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CN_06_03_REC140_IMG08a.jpg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198</v>
      </c>
      <c r="K17" s="66"/>
      <c r="O17" s="2" t="str">
        <f>'Definición técnica de imagenes'!A27</f>
        <v>F7B</v>
      </c>
    </row>
    <row r="18" spans="1:15" s="11" customFormat="1" x14ac:dyDescent="0.25">
      <c r="A18" s="12" t="str">
        <f t="shared" si="3"/>
        <v>IMG09</v>
      </c>
      <c r="B18" s="62">
        <v>28470424</v>
      </c>
      <c r="C18" s="20" t="str">
        <f t="shared" si="0"/>
        <v>Recurso F7</v>
      </c>
      <c r="D18" s="63" t="s">
        <v>190</v>
      </c>
      <c r="E18" s="63" t="s">
        <v>155</v>
      </c>
      <c r="F18" s="13" t="str">
        <f t="shared" ca="1" si="4"/>
        <v>CN_06_03_REC140_IMG09n.jpg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CN_06_03_REC140_IMG09a.jpg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199</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239381128</v>
      </c>
      <c r="C19" s="20" t="str">
        <f t="shared" si="0"/>
        <v>Recurso F7</v>
      </c>
      <c r="D19" s="63" t="s">
        <v>190</v>
      </c>
      <c r="E19" s="63" t="s">
        <v>150</v>
      </c>
      <c r="F19" s="13" t="str">
        <f t="shared" ca="1" si="4"/>
        <v>CN_06_03_REC140_IMG10.jpg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200</v>
      </c>
      <c r="K19" s="68"/>
      <c r="O19" s="2" t="str">
        <f>'Definición técnica de imagenes'!A31</f>
        <v>F10</v>
      </c>
    </row>
    <row r="20" spans="1:15" s="11" customFormat="1" x14ac:dyDescent="0.25">
      <c r="A20" s="12" t="str">
        <f t="shared" si="6"/>
        <v>IMG11</v>
      </c>
      <c r="B20" s="62">
        <v>92793055</v>
      </c>
      <c r="C20" s="20" t="str">
        <f t="shared" si="0"/>
        <v>Recurso F7</v>
      </c>
      <c r="D20" s="63" t="s">
        <v>190</v>
      </c>
      <c r="E20" s="63" t="s">
        <v>150</v>
      </c>
      <c r="F20" s="13" t="str">
        <f t="shared" ca="1" si="4"/>
        <v>CN_06_03_REC140_IMG11.jpg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201</v>
      </c>
      <c r="K20" s="66"/>
      <c r="O20" s="2" t="str">
        <f>'Definición técnica de imagenes'!A32</f>
        <v>F10B</v>
      </c>
    </row>
    <row r="21" spans="1:15" s="11" customFormat="1" x14ac:dyDescent="0.25">
      <c r="A21" s="12" t="str">
        <f t="shared" si="6"/>
        <v>IMG12</v>
      </c>
      <c r="B21" s="62">
        <v>101601943</v>
      </c>
      <c r="C21" s="20" t="str">
        <f t="shared" si="0"/>
        <v>Recurso F7</v>
      </c>
      <c r="D21" s="63" t="s">
        <v>190</v>
      </c>
      <c r="E21" s="63" t="s">
        <v>150</v>
      </c>
      <c r="F21" s="13" t="str">
        <f t="shared" ca="1" si="4"/>
        <v>CN_06_03_REC140_IMG12.jpg</v>
      </c>
      <c r="G21" s="13" t="str">
        <f ca="1">IF($F21&lt;&gt;"",IF($G$4="Recurso",VLOOKUP($E21,OFFSET('Definición técnica de imagenes'!$A$1,MATCH($G$5,'Definición técnica de imagenes'!$A$1:$A$104,0)-1,1,COUNTIF('Definición técnica de imagenes'!$A$3:$A$102,$G$5),5),5,FALSE),'Definición técnica de imagenes'!$F$16),"")</f>
        <v>350 x 230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202</v>
      </c>
      <c r="K21" s="66"/>
      <c r="O21" s="2" t="str">
        <f>'Definición técnica de imagenes'!A33</f>
        <v>F11</v>
      </c>
    </row>
    <row r="22" spans="1:15" s="11" customFormat="1" x14ac:dyDescent="0.25">
      <c r="A22" s="12" t="str">
        <f t="shared" si="6"/>
        <v>IMG13</v>
      </c>
      <c r="B22" s="62">
        <v>226749970</v>
      </c>
      <c r="C22" s="20" t="str">
        <f t="shared" si="0"/>
        <v>Recurso F7</v>
      </c>
      <c r="D22" s="63" t="s">
        <v>190</v>
      </c>
      <c r="E22" s="63" t="s">
        <v>150</v>
      </c>
      <c r="F22" s="13" t="str">
        <f t="shared" ca="1" si="4"/>
        <v>CN_06_03_REC140_IMG13.jpg</v>
      </c>
      <c r="G22" s="13" t="str">
        <f ca="1">IF($F22&lt;&gt;"",IF($G$4="Recurso",VLOOKUP($E22,OFFSET('Definición técnica de imagenes'!$A$1,MATCH($G$5,'Definición técnica de imagenes'!$A$1:$A$104,0)-1,1,COUNTIF('Definición técnica de imagenes'!$A$3:$A$102,$G$5),5),5,FALSE),'Definición técnica de imagenes'!$F$16),"")</f>
        <v>350 x 230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t="s">
        <v>203</v>
      </c>
      <c r="K22" s="69"/>
      <c r="O22" s="2" t="str">
        <f>'Definición técnica de imagenes'!A34</f>
        <v>F12</v>
      </c>
    </row>
    <row r="23" spans="1:15" s="11" customFormat="1" x14ac:dyDescent="0.25">
      <c r="A23" s="12" t="str">
        <f t="shared" si="6"/>
        <v>IMG14</v>
      </c>
      <c r="B23" s="62">
        <v>305117966</v>
      </c>
      <c r="C23" s="20" t="str">
        <f t="shared" si="0"/>
        <v>Recurso F7</v>
      </c>
      <c r="D23" s="63" t="s">
        <v>190</v>
      </c>
      <c r="E23" s="63" t="s">
        <v>155</v>
      </c>
      <c r="F23" s="13" t="str">
        <f t="shared" ca="1" si="4"/>
        <v>CN_06_03_REC140_IMG14n.jpg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CN_06_03_REC140_IMG14a.jpg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204</v>
      </c>
      <c r="K23" s="64"/>
      <c r="O23" s="2" t="str">
        <f>'Definición técnica de imagenes'!A35</f>
        <v>F13</v>
      </c>
    </row>
    <row r="24" spans="1:15" s="11" customFormat="1" ht="130.5" customHeight="1" x14ac:dyDescent="0.25">
      <c r="A24" s="12" t="str">
        <f t="shared" si="6"/>
        <v>IMG15</v>
      </c>
      <c r="B24" s="62">
        <v>235316677</v>
      </c>
      <c r="C24" s="20" t="str">
        <f t="shared" si="0"/>
        <v>Recurso F7</v>
      </c>
      <c r="D24" s="63" t="s">
        <v>190</v>
      </c>
      <c r="E24" s="63" t="s">
        <v>155</v>
      </c>
      <c r="F24" s="13" t="str">
        <f t="shared" ca="1" si="4"/>
        <v>CN_06_03_REC140_IMG15n.jpg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CN_06_03_REC140_IMG15a.jpg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205</v>
      </c>
      <c r="K24" s="65" t="s">
        <v>206</v>
      </c>
      <c r="O24" s="2" t="str">
        <f>'Definición técnica de imagenes'!A37</f>
        <v>F13B</v>
      </c>
    </row>
    <row r="25" spans="1:15" s="11" customFormat="1" ht="156.75" customHeight="1" x14ac:dyDescent="0.25">
      <c r="A25" s="12" t="str">
        <f t="shared" si="6"/>
        <v>IMG16</v>
      </c>
      <c r="B25" s="62">
        <v>235316710</v>
      </c>
      <c r="C25" s="20" t="str">
        <f t="shared" si="0"/>
        <v>Recurso F7</v>
      </c>
      <c r="D25" s="63" t="s">
        <v>190</v>
      </c>
      <c r="E25" s="63" t="s">
        <v>155</v>
      </c>
      <c r="F25" s="13" t="str">
        <f t="shared" ca="1" si="4"/>
        <v>CN_06_03_REC140_IMG16n.jpg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CN_06_03_REC140_IMG16a.jpg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192</v>
      </c>
      <c r="K25" s="64" t="s">
        <v>207</v>
      </c>
    </row>
    <row r="26" spans="1:15" s="11" customFormat="1" ht="104.25" customHeight="1" x14ac:dyDescent="0.25">
      <c r="A26" s="12" t="str">
        <f t="shared" si="6"/>
        <v>IMG17</v>
      </c>
      <c r="B26" s="62">
        <v>166923494</v>
      </c>
      <c r="C26" s="20" t="str">
        <f t="shared" si="0"/>
        <v>Recurso F7</v>
      </c>
      <c r="D26" s="63" t="s">
        <v>190</v>
      </c>
      <c r="E26" s="63" t="s">
        <v>155</v>
      </c>
      <c r="F26" s="13" t="str">
        <f t="shared" ca="1" si="4"/>
        <v>CN_06_03_REC140_IMG17n.jpg</v>
      </c>
      <c r="G26" s="13" t="str">
        <f ca="1">IF($F26&lt;&gt;"",IF($G$4="Recurso",VLOOKUP($E26,OFFSET('Definición técnica de imagenes'!$A$1,MATCH($G$5,'Definición técnica de imagenes'!$A$1:$A$104,0)-1,1,COUNTIF('Definición técnica de imagenes'!$A$3:$A$102,$G$5),5),5,FALSE),'Definición técnica de imagenes'!$F$16),"")</f>
        <v>320 x 480 px</v>
      </c>
      <c r="H26" s="13" t="str">
        <f t="shared" ca="1" si="5"/>
        <v>CN_06_03_REC140_IMG17a.jpg</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458 px</v>
      </c>
      <c r="J26" s="63" t="s">
        <v>202</v>
      </c>
      <c r="K26" s="64" t="s">
        <v>208</v>
      </c>
    </row>
    <row r="27" spans="1:15" s="11" customFormat="1" x14ac:dyDescent="0.25">
      <c r="A27" s="12" t="str">
        <f t="shared" si="6"/>
        <v>IMG18</v>
      </c>
      <c r="B27" s="62">
        <v>44951533</v>
      </c>
      <c r="C27" s="20" t="str">
        <f t="shared" si="0"/>
        <v>Recurso F7</v>
      </c>
      <c r="D27" s="63" t="s">
        <v>190</v>
      </c>
      <c r="E27" s="63" t="s">
        <v>155</v>
      </c>
      <c r="F27" s="13" t="str">
        <f t="shared" ca="1" si="4"/>
        <v>CN_06_03_REC140_IMG18n.jpg</v>
      </c>
      <c r="G27" s="13" t="str">
        <f ca="1">IF($F27&lt;&gt;"",IF($G$4="Recurso",VLOOKUP($E27,OFFSET('Definición técnica de imagenes'!$A$1,MATCH($G$5,'Definición técnica de imagenes'!$A$1:$A$104,0)-1,1,COUNTIF('Definición técnica de imagenes'!$A$3:$A$102,$G$5),5),5,FALSE),'Definición técnica de imagenes'!$F$16),"")</f>
        <v>320 x 480 px</v>
      </c>
      <c r="H27" s="13" t="str">
        <f t="shared" ca="1" si="5"/>
        <v>CN_06_03_REC140_IMG18a.jpg</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458 px</v>
      </c>
      <c r="J27" s="64" t="s">
        <v>209</v>
      </c>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2015-09-24T03:24:32Z</dcterms:modified>
</cp:coreProperties>
</file>