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diego\Documents\GitHub\CienciasNaturales\fuentes\contenidos\grado06\guion04\"/>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H18"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2" i="1" l="1"/>
  <c r="H11" i="1"/>
  <c r="F11" i="1"/>
  <c r="G11" i="1" s="1"/>
  <c r="H10" i="1"/>
  <c r="A13" i="1"/>
  <c r="F10" i="1"/>
  <c r="G10" i="1" s="1"/>
  <c r="F13" i="1" l="1"/>
  <c r="G13" i="1" s="1"/>
  <c r="H13" i="1"/>
  <c r="A14" i="1"/>
  <c r="F14" i="1" l="1"/>
  <c r="G14" i="1" s="1"/>
  <c r="H14" i="1"/>
  <c r="A15" i="1"/>
  <c r="F15" i="1" l="1"/>
  <c r="G15" i="1" s="1"/>
  <c r="H15" i="1"/>
  <c r="A16" i="1"/>
  <c r="F16" i="1" l="1"/>
  <c r="G16" i="1" s="1"/>
  <c r="H16" i="1"/>
  <c r="A17" i="1"/>
  <c r="F17" i="1" l="1"/>
  <c r="G17" i="1" s="1"/>
  <c r="H17" i="1"/>
  <c r="A18" i="1"/>
  <c r="F18" i="1" s="1"/>
  <c r="G18" i="1" s="1"/>
  <c r="A19" i="1" l="1"/>
  <c r="F19" i="1" l="1"/>
  <c r="G19" i="1" s="1"/>
  <c r="H19" i="1"/>
  <c r="A20" i="1"/>
  <c r="F20" i="1" l="1"/>
  <c r="G20" i="1" s="1"/>
  <c r="H20" i="1"/>
  <c r="A21" i="1"/>
  <c r="F21" i="1" l="1"/>
  <c r="G21" i="1" s="1"/>
  <c r="H21" i="1"/>
  <c r="A22" i="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<sst xmlns="http://schemas.openxmlformats.org/spreadsheetml/2006/main" count="400" uniqueCount="203">
  <si>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</si>
  <si>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</si>
  <si>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</si>
  <si>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</si>
  <si>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</si>
  <si>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</si>
  <si>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</si>
  <si>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</si>
  <si>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</si>
  <si>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</si>
  <si>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</si>
  <si>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</si>
  <si>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</si>
  <si>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</si>
  <si>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</si>
  <si>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</si>
  <si>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</si>
  <si>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</si>
  <si>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</si>
  <si>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</si>
  <si>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</si>
  <si>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</si>
  <si>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</si>
  <si>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</si>
  <si>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</si>
  <si>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</si>
  <si>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</si>
  <si>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</si>
  <si>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</si>
  <si>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</si>
  <si>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</si>
  <si>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</si>
  <si>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</si>
  <si>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</si>
  <si>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</si>
  <si>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</si>
  <si>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</si>
  <si>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</si>
  <si>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</si>
  <si>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</si>
  <si>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</si>
  <si>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</si>
  <si>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</si>
  <si>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</si>
  <si>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</si>
  <si>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</si>
  <si>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</si>
  <si>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</si>
  <si>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</si>
  <si>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</si>
  <si>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</si>
  <si>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</si>
  <si>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</si>
  <si>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</si>
  <si>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</si>
  <si>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</si>
  <si>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</si>
  <si>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</si>
  <si>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</si>
  <si>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</si>
  <si>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</si>
  <si>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</si>
  <si>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</si>
  <si>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</si>
  <si>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</si>
  <si>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</si>
  <si>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</si>
  <si>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</si>
  <si>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</si>
  <si>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</si>
  <si>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</si>
  <si>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</si>
  <si>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</si>
  <si>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</si>
  <si>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</si>
  <si>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</si>
  <si>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</si>
  <si>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</si>
  <si>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</si>
  <si>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</si>
  <si>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</si>
  <si>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</si>
  <si>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</si>
  <si>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</si>
  <si>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</si>
  <si>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</si>
  <si>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</si>
  <si>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</si>
  <si>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</si>
  <si>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</si>
  <si>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</si>
  <si>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</si>
  <si>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</si>
  <si>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</si>
  <si>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</si>
  <si>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</si>
  <si>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</si>
  <si>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</si>
  <si>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</si>
  <si>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</si>
  <si>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</si>
  <si>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</si>
  <si>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</si>
  <si>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</si>
  <si>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</si>
  <si>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</si>
  <si>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</si>
  <si>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</si>
  <si>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</si>
  <si>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</si>
  <si>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</si>
  <si>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</si>
  <si>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</si>
  <si>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</si>
  <si>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</si>
  <si>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</si>
  <si>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</si>
  <si>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</si>
  <si>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</si>
  <si>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</si>
  <si>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</si>
  <si>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</si>
  <si>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</si>
  <si>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</si>
  <si>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</si>
  <si>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</si>
  <si>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</si>
  <si>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</si>
  <si>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</si>
  <si>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</si>
  <si>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</si>
  <si>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</si>
  <si>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</si>
  <si>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</si>
  <si>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</si>
  <si>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</si>
  <si>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</si>
  <si>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</si>
  <si>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</si>
  <si>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</si>
  <si>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</si>
  <si>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</si>
  <si>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</si>
  <si>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</si>
  <si>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</si>
  <si>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</si>
  <si>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</si>
  <si>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</si>
  <si>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</si>
  <si>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</si>
  <si>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</si>
  <si>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</si>
  <si>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</si>
  <si>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</si>
  <si>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</si>
  <si>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</si>
  <si>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</si>
  <si>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</si>
  <si>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</si>
  <si>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</si>
  <si>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</si>
  <si>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</si>
  <si>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</si>
  <si>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</si>
  <si>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</si>
  <si>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</si>
  <si>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</si>
  <si>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</si>
  <si>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</si>
  <si>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</si>
  <si>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</si>
  <si>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</si>
  <si>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</si>
  <si>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</si>
  <si>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</si>
  <si>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</si>
  <si>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</si>
  <si>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</si>
  <si>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</si>
  <si>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</si>
  <si>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</si>
  <si>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</si>
  <si>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</si>
  <si>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</si>
  <si>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</si>
  <si>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</si>
  <si>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</si>
  <si>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nutrición de los seres vivos</t>
  </si>
  <si>
    <t>Diego Molina</t>
  </si>
  <si>
    <t>CN_06_04_REC80</t>
  </si>
  <si>
    <t>Fotografía</t>
  </si>
  <si>
    <t>Burbujas</t>
  </si>
  <si>
    <t>Tierra</t>
  </si>
  <si>
    <t>Agua</t>
  </si>
  <si>
    <t>Frutas</t>
  </si>
  <si>
    <t>Bacterias</t>
  </si>
  <si>
    <t>Mujer respirando</t>
  </si>
  <si>
    <t>Ave tomando agua</t>
  </si>
  <si>
    <t>Planta exhibiendo la raíz</t>
  </si>
  <si>
    <t>Pez</t>
  </si>
  <si>
    <t>Gorila comiendo</t>
  </si>
  <si>
    <t>Aguila con pez</t>
  </si>
  <si>
    <t>Hongos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</si>
</sst>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B11" sqref="B11"/>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F6B</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6</v>
      </c>
      <c r="D3" s="88"/>
      <c r="F3" s="80">
        <v>42306</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134</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F6B</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237118159</v>
      </c>
      <c r="C10" s="20" t="str">
        <f t="shared" ref="C10:C41" si="0">IF(OR(B10&lt;&gt;"",J10&lt;&gt;""),IF($G$4="Recurso",CONCATENATE($G$4," ",$G$5),$G$4),"")</f>
        <v>Recurso F6B</v>
      </c>
      <c r="D10" s="63" t="s">
        <v>190</v>
      </c>
      <c r="E10" s="63" t="s">
        <v>155</v>
      </c>
      <c r="F10" s="13" t="str">
        <f t="shared" ref="F10" ca="1" si="1">IF(OR(B10&lt;&gt;"",J10&lt;&gt;""),CONCATENATE($C$7,"_",$A10,IF($G$4="Cuaderno de Estudio","_small",CONCATENATE(IF(I10="","","n"),IF(LEFT($G$5,1)="F",".jpg",".png")))),"")</f>
        <v>CN_06_04_REC80_IMG01n.jpg</v>
      </c>
      <c r="G10" s="13" t="str">
        <f ca="1">IF($F10&lt;&gt;"",IF($G$4="Recurso",VLOOKUP($E10,OFFSET('Definición técnica de imagenes'!$A$1,MATCH($G$5,'Definición técnica de imagenes'!$A$1:$A$104,0)-1,1,COUNTIF('Definición técnica de imagenes'!$A$3:$A$102,$G$5),5),5,FALSE),'Definición técnica de imagenes'!$F$16),"")</f>
        <v>320 x 480 px</v>
      </c>
      <c r="H10" s="13" t="str">
        <f t="shared" ref="H10" ca="1" si="2">IF(AND(I10&lt;&gt;"",I10&lt;&gt;0),IF(OR(B10&lt;&gt;"",J10&lt;&gt;""),CONCATENATE($C$7,"_",$A10,IF($G$4="Cuaderno de Estudio","_zoom",CONCATENATE("a",IF(LEFT($G$5,1)="F",".jpg",".png")))),""),"")</f>
        <v>CN_06_04_REC80_IMG01a.jpg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458 px</v>
      </c>
      <c r="J10" s="63" t="s">
        <v>191</v>
      </c>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62">
        <v>251450425</v>
      </c>
      <c r="C11" s="20" t="str">
        <f t="shared" si="0"/>
        <v>Recurso F6B</v>
      </c>
      <c r="D11" s="63" t="s">
        <v>190</v>
      </c>
      <c r="E11" s="63" t="s">
        <v>155</v>
      </c>
      <c r="F11" s="13" t="str">
        <f t="shared" ref="F11:F74" ca="1" si="4">IF(OR(B11&lt;&gt;"",J11&lt;&gt;""),CONCATENATE($C$7,"_",$A11,IF($G$4="Cuaderno de Estudio","_small",CONCATENATE(IF(I11="","","n"),IF(LEFT($G$5,1)="F",".jpg",".png")))),"")</f>
        <v>CN_06_04_REC80_IMG02n.jpg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ref="H11:H74" ca="1" si="5">IF(AND(I11&lt;&gt;"",I11&lt;&gt;0),IF(OR(B11&lt;&gt;"",J11&lt;&gt;""),CONCATENATE($C$7,"_",$A11,IF($G$4="Cuaderno de Estudio","_zoom",CONCATENATE("a",IF(LEFT($G$5,1)="F",".jpg",".png")))),""),"")</f>
        <v>CN_06_04_REC80_IMG02a.jpg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t="s">
        <v>192</v>
      </c>
      <c r="K11" s="65"/>
      <c r="O11" s="2" t="str">
        <f>'Definición técnica de imagenes'!A13</f>
        <v>M101</v>
      </c>
    </row>
    <row r="12" spans="1:16" s="11" customFormat="1" x14ac:dyDescent="0.25">
      <c r="A12" s="12" t="str">
        <f t="shared" si="3"/>
        <v>IMG03</v>
      </c>
      <c r="B12" s="62">
        <v>160284320</v>
      </c>
      <c r="C12" s="20" t="str">
        <f t="shared" si="0"/>
        <v>Recurso F6B</v>
      </c>
      <c r="D12" s="63" t="s">
        <v>190</v>
      </c>
      <c r="E12" s="63" t="s">
        <v>155</v>
      </c>
      <c r="F12" s="13" t="str">
        <f t="shared" ca="1" si="4"/>
        <v>CN_06_04_REC80_IMG03n.jpg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CN_06_04_REC80_IMG03a.jpg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t="s">
        <v>193</v>
      </c>
      <c r="K12" s="64"/>
      <c r="O12" s="2" t="str">
        <f>'Definición técnica de imagenes'!A18</f>
        <v>Diaporama F1</v>
      </c>
    </row>
    <row r="13" spans="1:16" s="11" customFormat="1" x14ac:dyDescent="0.25">
      <c r="A13" s="12" t="str">
        <f t="shared" si="3"/>
        <v>IMG04</v>
      </c>
      <c r="B13" s="62">
        <v>159209576</v>
      </c>
      <c r="C13" s="20" t="str">
        <f t="shared" si="0"/>
        <v>Recurso F6B</v>
      </c>
      <c r="D13" s="63" t="s">
        <v>190</v>
      </c>
      <c r="E13" s="63" t="s">
        <v>155</v>
      </c>
      <c r="F13" s="13" t="str">
        <f t="shared" ca="1" si="4"/>
        <v>CN_06_04_REC80_IMG04n.jpg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CN_06_04_REC80_IMG04a.jpg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t="s">
        <v>194</v>
      </c>
      <c r="K13" s="64"/>
      <c r="O13" s="2" t="str">
        <f>'Definición técnica de imagenes'!A19</f>
        <v>F4</v>
      </c>
    </row>
    <row r="14" spans="1:16" s="11" customFormat="1" x14ac:dyDescent="0.25">
      <c r="A14" s="12" t="str">
        <f t="shared" si="3"/>
        <v>IMG05</v>
      </c>
      <c r="B14" s="62">
        <v>320972453</v>
      </c>
      <c r="C14" s="20" t="str">
        <f t="shared" si="0"/>
        <v>Recurso F6B</v>
      </c>
      <c r="D14" s="63" t="s">
        <v>190</v>
      </c>
      <c r="E14" s="63" t="s">
        <v>155</v>
      </c>
      <c r="F14" s="13" t="str">
        <f t="shared" ca="1" si="4"/>
        <v>CN_06_04_REC80_IMG05n.jpg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5"/>
        <v>CN_06_04_REC80_IMG05a.jpg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t="s">
        <v>195</v>
      </c>
      <c r="K14" s="64"/>
      <c r="O14" s="2" t="str">
        <f>'Definición técnica de imagenes'!A22</f>
        <v>F6</v>
      </c>
    </row>
    <row r="15" spans="1:16" s="11" customFormat="1" x14ac:dyDescent="0.25">
      <c r="A15" s="12" t="str">
        <f t="shared" si="3"/>
        <v>IMG06</v>
      </c>
      <c r="B15" s="62">
        <v>193791986</v>
      </c>
      <c r="C15" s="20" t="str">
        <f t="shared" si="0"/>
        <v>Recurso F6B</v>
      </c>
      <c r="D15" s="63" t="s">
        <v>190</v>
      </c>
      <c r="E15" s="63" t="s">
        <v>155</v>
      </c>
      <c r="F15" s="13" t="str">
        <f t="shared" ca="1" si="4"/>
        <v>CN_06_04_REC80_IMG06n.jpg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5"/>
        <v>CN_06_04_REC80_IMG06a.jpg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t="s">
        <v>196</v>
      </c>
      <c r="K15" s="66"/>
      <c r="O15" s="2" t="str">
        <f>'Definición técnica de imagenes'!A24</f>
        <v>F6B</v>
      </c>
    </row>
    <row r="16" spans="1:16" s="11" customFormat="1" ht="14.25" x14ac:dyDescent="0.3">
      <c r="A16" s="12" t="str">
        <f t="shared" si="3"/>
        <v>IMG07</v>
      </c>
      <c r="B16" s="62">
        <v>69969022</v>
      </c>
      <c r="C16" s="20" t="str">
        <f t="shared" si="0"/>
        <v>Recurso F6B</v>
      </c>
      <c r="D16" s="63" t="s">
        <v>190</v>
      </c>
      <c r="E16" s="63" t="s">
        <v>155</v>
      </c>
      <c r="F16" s="13" t="str">
        <f t="shared" ca="1" si="4"/>
        <v>CN_06_04_REC80_IMG07n.jpg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5"/>
        <v>CN_06_04_REC80_IMG07a.jpg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t="s">
        <v>197</v>
      </c>
      <c r="K16" s="68"/>
      <c r="O16" s="2" t="str">
        <f>'Definición técnica de imagenes'!A25</f>
        <v>F7</v>
      </c>
    </row>
    <row r="17" spans="1:15" s="11" customFormat="1" x14ac:dyDescent="0.25">
      <c r="A17" s="12" t="str">
        <f t="shared" si="3"/>
        <v>IMG08</v>
      </c>
      <c r="B17" s="62">
        <v>269076560</v>
      </c>
      <c r="C17" s="20" t="str">
        <f t="shared" si="0"/>
        <v>Recurso F6B</v>
      </c>
      <c r="D17" s="63" t="s">
        <v>190</v>
      </c>
      <c r="E17" s="63" t="s">
        <v>155</v>
      </c>
      <c r="F17" s="13" t="str">
        <f t="shared" ca="1" si="4"/>
        <v>CN_06_04_REC80_IMG08n.jpg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ca="1" si="5"/>
        <v>CN_06_04_REC80_IMG08a.jpg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t="s">
        <v>199</v>
      </c>
      <c r="K17" s="66"/>
      <c r="O17" s="2" t="str">
        <f>'Definición técnica de imagenes'!A27</f>
        <v>F7B</v>
      </c>
    </row>
    <row r="18" spans="1:15" s="11" customFormat="1" x14ac:dyDescent="0.25">
      <c r="A18" s="12" t="str">
        <f t="shared" si="3"/>
        <v>IMG09</v>
      </c>
      <c r="B18" s="62">
        <v>158413130</v>
      </c>
      <c r="C18" s="20" t="str">
        <f t="shared" si="0"/>
        <v>Recurso F6B</v>
      </c>
      <c r="D18" s="63" t="s">
        <v>190</v>
      </c>
      <c r="E18" s="63" t="s">
        <v>155</v>
      </c>
      <c r="F18" s="13" t="str">
        <f t="shared" ca="1" si="4"/>
        <v>CN_06_04_REC80_IMG09n.jpg</v>
      </c>
      <c r="G18" s="13" t="str">
        <f ca="1">IF($F18&lt;&gt;"",IF($G$4="Recurso",VLOOKUP($E18,OFFSET('Definición técnica de imagenes'!$A$1,MATCH($G$5,'Definición técnica de imagenes'!$A$1:$A$104,0)-1,1,COUNTIF('Definición técnica de imagenes'!$A$3:$A$102,$G$5),5),5,FALSE),'Definición técnica de imagenes'!$F$16),"")</f>
        <v>320 x 480 px</v>
      </c>
      <c r="H18" s="13" t="str">
        <f t="shared" ca="1" si="5"/>
        <v>CN_06_04_REC80_IMG09a.jpg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458 px</v>
      </c>
      <c r="J18" s="66" t="s">
        <v>198</v>
      </c>
      <c r="K18" s="66"/>
      <c r="O18" s="2" t="str">
        <f>'Definición técnica de imagenes'!A30</f>
        <v>F8</v>
      </c>
    </row>
    <row r="19" spans="1:15" s="11" customFormat="1" ht="14.25" x14ac:dyDescent="0.3">
      <c r="A19" s="12" t="str">
        <f t="shared" ref="A19:A50" si="6">IF(OR(B19&lt;&gt;"",J19&lt;&gt;""),CONCATENATE(LEFT(A18,3),IF(MID(A18,4,2)+1&lt;10,CONCATENATE("0",MID(A18,4,2)+1),MID(A18,4,2)+1)),"")</f>
        <v>IMG10</v>
      </c>
      <c r="B19" s="62">
        <v>76993051</v>
      </c>
      <c r="C19" s="20" t="str">
        <f t="shared" si="0"/>
        <v>Recurso F6B</v>
      </c>
      <c r="D19" s="63" t="s">
        <v>190</v>
      </c>
      <c r="E19" s="63" t="s">
        <v>155</v>
      </c>
      <c r="F19" s="13" t="str">
        <f t="shared" ca="1" si="4"/>
        <v>CN_06_04_REC80_IMG10n.jpg</v>
      </c>
      <c r="G19" s="13" t="str">
        <f ca="1">IF($F19&lt;&gt;"",IF($G$4="Recurso",VLOOKUP($E19,OFFSET('Definición técnica de imagenes'!$A$1,MATCH($G$5,'Definición técnica de imagenes'!$A$1:$A$104,0)-1,1,COUNTIF('Definición técnica de imagenes'!$A$3:$A$102,$G$5),5),5,FALSE),'Definición técnica de imagenes'!$F$16),"")</f>
        <v>320 x 480 px</v>
      </c>
      <c r="H19" s="13" t="str">
        <f t="shared" ca="1" si="5"/>
        <v>CN_06_04_REC80_IMG10a.jpg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458 px</v>
      </c>
      <c r="J19" s="67" t="s">
        <v>200</v>
      </c>
      <c r="K19" s="68"/>
      <c r="O19" s="2" t="str">
        <f>'Definición técnica de imagenes'!A31</f>
        <v>F10</v>
      </c>
    </row>
    <row r="20" spans="1:15" s="11" customFormat="1" x14ac:dyDescent="0.25">
      <c r="A20" s="12" t="str">
        <f t="shared" si="6"/>
        <v>IMG11</v>
      </c>
      <c r="B20" s="62">
        <v>79301629</v>
      </c>
      <c r="C20" s="20" t="str">
        <f t="shared" si="0"/>
        <v>Recurso F6B</v>
      </c>
      <c r="D20" s="63" t="s">
        <v>190</v>
      </c>
      <c r="E20" s="63" t="s">
        <v>155</v>
      </c>
      <c r="F20" s="13" t="str">
        <f t="shared" ca="1" si="4"/>
        <v>CN_06_04_REC80_IMG11n.jpg</v>
      </c>
      <c r="G20" s="13" t="str">
        <f ca="1">IF($F20&lt;&gt;"",IF($G$4="Recurso",VLOOKUP($E20,OFFSET('Definición técnica de imagenes'!$A$1,MATCH($G$5,'Definición técnica de imagenes'!$A$1:$A$104,0)-1,1,COUNTIF('Definición técnica de imagenes'!$A$3:$A$102,$G$5),5),5,FALSE),'Definición técnica de imagenes'!$F$16),"")</f>
        <v>320 x 480 px</v>
      </c>
      <c r="H20" s="13" t="str">
        <f t="shared" ca="1" si="5"/>
        <v>CN_06_04_REC80_IMG11a.jpg</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458 px</v>
      </c>
      <c r="J20" s="64" t="s">
        <v>201</v>
      </c>
      <c r="K20" s="66"/>
      <c r="O20" s="2" t="str">
        <f>'Definición técnica de imagenes'!A32</f>
        <v>F10B</v>
      </c>
    </row>
    <row r="21" spans="1:15" s="11" customFormat="1" x14ac:dyDescent="0.25">
      <c r="A21" s="12" t="str">
        <f t="shared" si="6"/>
        <v>IMG12</v>
      </c>
      <c r="B21" s="62">
        <v>158006096</v>
      </c>
      <c r="C21" s="20" t="str">
        <f t="shared" si="0"/>
        <v>Recurso F6B</v>
      </c>
      <c r="D21" s="63" t="s">
        <v>190</v>
      </c>
      <c r="E21" s="63" t="s">
        <v>155</v>
      </c>
      <c r="F21" s="13" t="str">
        <f t="shared" ca="1" si="4"/>
        <v>CN_06_04_REC80_IMG12n.jpg</v>
      </c>
      <c r="G21" s="13" t="str">
        <f ca="1">IF($F21&lt;&gt;"",IF($G$4="Recurso",VLOOKUP($E21,OFFSET('Definición técnica de imagenes'!$A$1,MATCH($G$5,'Definición técnica de imagenes'!$A$1:$A$104,0)-1,1,COUNTIF('Definición técnica de imagenes'!$A$3:$A$102,$G$5),5),5,FALSE),'Definición técnica de imagenes'!$F$16),"")</f>
        <v>320 x 480 px</v>
      </c>
      <c r="H21" s="13" t="str">
        <f t="shared" ca="1" si="5"/>
        <v>CN_06_04_REC80_IMG12a.jpg</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458 px</v>
      </c>
      <c r="J21" s="66" t="s">
        <v>202</v>
      </c>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diego m.</cp:lastModifiedBy>
  <dcterms:created xsi:type="dcterms:W3CDTF">2014-07-01T23:43:25Z</dcterms:created>
  <dcterms:modified xsi:type="dcterms:W3CDTF">2015-10-30T03:53:08Z</dcterms:modified>
</cp:coreProperties>
</file>