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lej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6210" windowHeight="4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D17" i="2"/>
  <c r="D18" i="2" s="1"/>
  <c r="H10" i="1"/>
  <c r="A13" i="1"/>
  <c r="F10" i="1"/>
  <c r="G10" i="1" s="1"/>
  <c r="F13" i="1" l="1"/>
  <c r="G13" i="1" s="1"/>
  <c r="H13" i="1"/>
  <c r="A14" i="1"/>
  <c r="F14" i="1" l="1"/>
  <c r="G14" i="1" s="1"/>
  <c r="H14" i="1"/>
  <c r="A15" i="1"/>
  <c r="H15" i="1" l="1"/>
  <c r="F15" i="1"/>
  <c r="G15" i="1" s="1"/>
  <c r="A16" i="1"/>
  <c r="H16" i="1" l="1"/>
  <c r="F16" i="1"/>
  <c r="G16" i="1" s="1"/>
  <c r="A17" i="1"/>
  <c r="F17" i="1" l="1"/>
  <c r="G17" i="1" s="1"/>
  <c r="H17" i="1"/>
  <c r="A18" i="1"/>
  <c r="F18" i="1" l="1"/>
  <c r="G18" i="1" s="1"/>
  <c r="H18" i="1"/>
  <c r="A19" i="1"/>
  <c r="F19" i="1" l="1"/>
  <c r="G19" i="1" s="1"/>
  <c r="H19" i="1"/>
  <c r="A20" i="1"/>
  <c r="H20" i="1" l="1"/>
  <c r="F20" i="1"/>
  <c r="G20" i="1" s="1"/>
  <c r="A21" i="1"/>
  <c r="H21" i="1" l="1"/>
  <c r="F21" i="1"/>
  <c r="G21" i="1" s="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<sst xmlns="http://schemas.openxmlformats.org/spreadsheetml/2006/main" count="440" uniqueCount="222">
  <si>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</si>
  <si>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</si>
  <si>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</si>
  <si>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</si>
  <si>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</si>
  <si>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</si>
  <si>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</si>
  <si>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</si>
  <si>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</si>
  <si>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</si>
  <si>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</si>
  <si>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</si>
  <si>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</si>
  <si>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</si>
  <si>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</si>
  <si>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</si>
  <si>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</si>
  <si>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</si>
  <si>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</si>
  <si>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</si>
  <si>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</si>
  <si>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</si>
  <si>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</si>
  <si>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</si>
  <si>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</si>
  <si>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</si>
  <si>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</si>
  <si>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</si>
  <si>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</si>
  <si>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</si>
  <si>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</si>
  <si>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</si>
  <si>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</si>
  <si>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</si>
  <si>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</si>
  <si>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</si>
  <si>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</si>
  <si>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</si>
  <si>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</si>
  <si>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</si>
  <si>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</si>
  <si>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</si>
  <si>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</si>
  <si>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</si>
  <si>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</si>
  <si>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</si>
  <si>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</si>
  <si>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</si>
  <si>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</si>
  <si>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</si>
  <si>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</si>
  <si>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</si>
  <si>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</si>
  <si>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</si>
  <si>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</si>
  <si>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</si>
  <si>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</si>
  <si>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</si>
  <si>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</si>
  <si>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</si>
  <si>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</si>
  <si>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</si>
  <si>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</si>
  <si>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</si>
  <si>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</si>
  <si>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</si>
  <si>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</si>
  <si>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</si>
  <si>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</si>
  <si>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</si>
  <si>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</si>
  <si>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</si>
  <si>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</si>
  <si>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</si>
  <si>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</si>
  <si>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</si>
  <si>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</si>
  <si>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</si>
  <si>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</si>
  <si>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</si>
  <si>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</si>
  <si>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</si>
  <si>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</si>
  <si>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</si>
  <si>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</si>
  <si>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</si>
  <si>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</si>
  <si>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</si>
  <si>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</si>
  <si>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</si>
  <si>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</si>
  <si>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</si>
  <si>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</si>
  <si>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</si>
  <si>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</si>
  <si>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</si>
  <si>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</si>
  <si>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</si>
  <si>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</si>
  <si>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</si>
  <si>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</si>
  <si>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</si>
  <si>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</si>
  <si>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</si>
  <si>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</si>
  <si>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</si>
  <si>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</si>
  <si>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</si>
  <si>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</si>
  <si>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</si>
  <si>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</si>
  <si>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</si>
  <si>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</si>
  <si>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</si>
  <si>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</si>
  <si>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</si>
  <si>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</si>
  <si>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</si>
  <si>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</si>
  <si>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</si>
  <si>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</si>
  <si>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</si>
  <si>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</si>
  <si>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</si>
  <si>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</si>
  <si>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</si>
  <si>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</si>
  <si>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</si>
  <si>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</si>
  <si>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</si>
  <si>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</si>
  <si>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</si>
  <si>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</si>
  <si>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</si>
  <si>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</si>
  <si>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</si>
  <si>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</si>
  <si>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</si>
  <si>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</si>
  <si>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</si>
  <si>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</si>
  <si>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</si>
  <si>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</si>
  <si>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</si>
  <si>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</si>
  <si>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</si>
  <si>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</si>
  <si>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</si>
  <si>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</si>
  <si>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</si>
  <si>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</si>
  <si>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</si>
  <si>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</si>
  <si>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</si>
  <si>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</si>
  <si>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</si>
  <si>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</si>
  <si>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</si>
  <si>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</si>
  <si>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</si>
  <si>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</si>
  <si>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</si>
  <si>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</si>
  <si>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</si>
  <si>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</si>
  <si>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</si>
  <si>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</si>
  <si>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</si>
  <si>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</si>
  <si>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</si>
  <si>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</si>
  <si>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</si>
  <si>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</si>
  <si>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</si>
  <si>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</si>
  <si>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</si>
  <si>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</si>
  <si>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</si>
  <si>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</si>
  <si>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</si>
  <si>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</si>
  <si>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</si>
  <si>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</si>
  <si>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</si>
  <si>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</si>
  <si>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</si>
  <si>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</si>
  <si>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</si>
  <si>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Las leyes de Newton</t>
  </si>
  <si>
    <t>CN_09_12_CO</t>
  </si>
  <si>
    <t>Cuaderno de Estudio</t>
  </si>
  <si>
    <t>Sir. Isaac Newton</t>
  </si>
  <si>
    <t>Ilustración</t>
  </si>
  <si>
    <t>crear imagen similar a esta</t>
  </si>
  <si>
    <t>Vector fuerza</t>
  </si>
  <si>
    <t>sistemas de fuerzas concurrentes</t>
  </si>
  <si>
    <t>Fotografía</t>
  </si>
  <si>
    <t>4ESO/física y química/la fuerza/los sistemas de fuerzas/los sistemas de fuerzas concurrentes</t>
  </si>
  <si>
    <t>4ESO/física y química/la fuerza/los sistemas de fuerzas/los sistemas de fuerzas concurrentes/el método del polígono de fuerzas</t>
  </si>
  <si>
    <t>Suma de fuerzas por el método del polígono</t>
  </si>
  <si>
    <t xml:space="preserve">suma de fuerzas por el método del paralelogramo </t>
  </si>
  <si>
    <t>4ESO/física y química/la fuerza/los sistemas de fuerzas/los sistemas de fuerzas concurrentes/el método del paralelogramo.</t>
  </si>
  <si>
    <t>4ESO/física y química/la dinámica/las leyes de Newton/la tercera Ley de newton o ley de la acción y reacción</t>
  </si>
  <si>
    <t>Manzana verda en la mano</t>
  </si>
  <si>
    <t>cohete</t>
  </si>
  <si>
    <t>Placas tectónicas, fuerza de rozamiento</t>
  </si>
  <si>
    <t>Resortera/ fuerza elastica</t>
  </si>
  <si>
    <t>2ESO/tecnología/¿Qué son las máquinas simples</t>
  </si>
  <si>
    <t>Máquinas simples/  hombres cargando carretas</t>
  </si>
  <si>
    <t>Persona ejerciendo fuerza a una palanca para levantar una roca</t>
  </si>
  <si>
    <t>2ESO/tecnología/las máquinas simples/la palanca</t>
  </si>
  <si>
    <t>Poleas y esferas</t>
  </si>
  <si>
    <t>Realizar dibujo similar a este</t>
  </si>
  <si>
    <t>Aparatejo funcional</t>
  </si>
  <si>
    <t>Tomado de internet</t>
  </si>
  <si>
    <t>Aparejo funcional</t>
  </si>
  <si>
    <t>Aparejo diferencial</t>
  </si>
  <si>
    <t>Aparejo diferencial. Ejes rojos y caja verde</t>
  </si>
  <si>
    <t>Tornillo perforador, tornillo sin fin</t>
  </si>
  <si>
    <t>http://profesores.aulaplaneta.com/DNNPlayerPackages/Package14560/InfoGuion/cuadernoestudio/images_xml/TC_08_11_img8_zoom.jpg</t>
  </si>
  <si>
    <t>El torno</t>
  </si>
  <si>
    <t>motociclistas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</si>
</sst>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jp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jpg"/><Relationship Id="rId5" Type="http://schemas.openxmlformats.org/officeDocument/2006/relationships/image" Target="../media/image9.png"/><Relationship Id="rId15" Type="http://schemas.openxmlformats.org/officeDocument/2006/relationships/image" Target="../media/image19.jp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jpg"/><Relationship Id="rId14"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10</xdr:col>
      <xdr:colOff>548409</xdr:colOff>
      <xdr:row>9</xdr:row>
      <xdr:rowOff>185796</xdr:rowOff>
    </xdr:from>
    <xdr:to>
      <xdr:col>10</xdr:col>
      <xdr:colOff>1399887</xdr:colOff>
      <xdr:row>9</xdr:row>
      <xdr:rowOff>1299851</xdr:rowOff>
    </xdr:to>
    <xdr:pic>
      <xdr:nvPicPr>
        <xdr:cNvPr id="3" name="Imagen 2"/>
        <xdr:cNvPicPr>
          <a:picLocks noChangeAspect="1"/>
        </xdr:cNvPicPr>
      </xdr:nvPicPr>
      <xdr:blipFill>
        <a:blip xmlns:r="http://schemas.openxmlformats.org/officeDocument/2006/relationships" r:embed="rId1"/>
        <a:stretch>
          <a:fillRect/>
        </a:stretch>
      </xdr:blipFill>
      <xdr:spPr>
        <a:xfrm>
          <a:off x="16899659" y="2350569"/>
          <a:ext cx="851478" cy="1114055"/>
        </a:xfrm>
        <a:prstGeom prst="rect">
          <a:avLst/>
        </a:prstGeom>
      </xdr:spPr>
    </xdr:pic>
    <xdr:clientData/>
  </xdr:twoCellAnchor>
  <xdr:twoCellAnchor editAs="oneCell">
    <xdr:from>
      <xdr:col>10</xdr:col>
      <xdr:colOff>72159</xdr:colOff>
      <xdr:row>10</xdr:row>
      <xdr:rowOff>353032</xdr:rowOff>
    </xdr:from>
    <xdr:to>
      <xdr:col>10</xdr:col>
      <xdr:colOff>2099900</xdr:colOff>
      <xdr:row>10</xdr:row>
      <xdr:rowOff>951438</xdr:rowOff>
    </xdr:to>
    <xdr:pic>
      <xdr:nvPicPr>
        <xdr:cNvPr id="4" name="Imagen 3"/>
        <xdr:cNvPicPr>
          <a:picLocks noChangeAspect="1"/>
        </xdr:cNvPicPr>
      </xdr:nvPicPr>
      <xdr:blipFill>
        <a:blip xmlns:r="http://schemas.openxmlformats.org/officeDocument/2006/relationships" r:embed="rId2"/>
        <a:stretch>
          <a:fillRect/>
        </a:stretch>
      </xdr:blipFill>
      <xdr:spPr>
        <a:xfrm>
          <a:off x="16423409" y="3989850"/>
          <a:ext cx="2027741" cy="598406"/>
        </a:xfrm>
        <a:prstGeom prst="rect">
          <a:avLst/>
        </a:prstGeom>
      </xdr:spPr>
    </xdr:pic>
    <xdr:clientData/>
  </xdr:twoCellAnchor>
  <xdr:twoCellAnchor editAs="oneCell">
    <xdr:from>
      <xdr:col>10</xdr:col>
      <xdr:colOff>490266</xdr:colOff>
      <xdr:row>11</xdr:row>
      <xdr:rowOff>288636</xdr:rowOff>
    </xdr:from>
    <xdr:to>
      <xdr:col>10</xdr:col>
      <xdr:colOff>1682199</xdr:colOff>
      <xdr:row>11</xdr:row>
      <xdr:rowOff>1128895</xdr:rowOff>
    </xdr:to>
    <xdr:pic>
      <xdr:nvPicPr>
        <xdr:cNvPr id="5" name="Imagen 4"/>
        <xdr:cNvPicPr>
          <a:picLocks noChangeAspect="1"/>
        </xdr:cNvPicPr>
      </xdr:nvPicPr>
      <xdr:blipFill>
        <a:blip xmlns:r="http://schemas.openxmlformats.org/officeDocument/2006/relationships" r:embed="rId3"/>
        <a:stretch>
          <a:fillRect/>
        </a:stretch>
      </xdr:blipFill>
      <xdr:spPr>
        <a:xfrm>
          <a:off x="16841516" y="5310909"/>
          <a:ext cx="1191933" cy="840259"/>
        </a:xfrm>
        <a:prstGeom prst="rect">
          <a:avLst/>
        </a:prstGeom>
      </xdr:spPr>
    </xdr:pic>
    <xdr:clientData/>
  </xdr:twoCellAnchor>
  <xdr:twoCellAnchor editAs="oneCell">
    <xdr:from>
      <xdr:col>10</xdr:col>
      <xdr:colOff>144318</xdr:colOff>
      <xdr:row>12</xdr:row>
      <xdr:rowOff>491288</xdr:rowOff>
    </xdr:from>
    <xdr:to>
      <xdr:col>10</xdr:col>
      <xdr:colOff>1996638</xdr:colOff>
      <xdr:row>12</xdr:row>
      <xdr:rowOff>973825</xdr:rowOff>
    </xdr:to>
    <xdr:pic>
      <xdr:nvPicPr>
        <xdr:cNvPr id="6" name="Imagen 5"/>
        <xdr:cNvPicPr>
          <a:picLocks noChangeAspect="1"/>
        </xdr:cNvPicPr>
      </xdr:nvPicPr>
      <xdr:blipFill>
        <a:blip xmlns:r="http://schemas.openxmlformats.org/officeDocument/2006/relationships" r:embed="rId4"/>
        <a:stretch>
          <a:fillRect/>
        </a:stretch>
      </xdr:blipFill>
      <xdr:spPr>
        <a:xfrm>
          <a:off x="16495568" y="6942311"/>
          <a:ext cx="1852320" cy="482537"/>
        </a:xfrm>
        <a:prstGeom prst="rect">
          <a:avLst/>
        </a:prstGeom>
      </xdr:spPr>
    </xdr:pic>
    <xdr:clientData/>
  </xdr:twoCellAnchor>
  <xdr:twoCellAnchor editAs="oneCell">
    <xdr:from>
      <xdr:col>10</xdr:col>
      <xdr:colOff>519545</xdr:colOff>
      <xdr:row>13</xdr:row>
      <xdr:rowOff>202045</xdr:rowOff>
    </xdr:from>
    <xdr:to>
      <xdr:col>10</xdr:col>
      <xdr:colOff>1696175</xdr:colOff>
      <xdr:row>13</xdr:row>
      <xdr:rowOff>1354289</xdr:rowOff>
    </xdr:to>
    <xdr:pic>
      <xdr:nvPicPr>
        <xdr:cNvPr id="7" name="Imagen 6"/>
        <xdr:cNvPicPr>
          <a:picLocks noChangeAspect="1"/>
        </xdr:cNvPicPr>
      </xdr:nvPicPr>
      <xdr:blipFill>
        <a:blip xmlns:r="http://schemas.openxmlformats.org/officeDocument/2006/relationships" r:embed="rId5"/>
        <a:stretch>
          <a:fillRect/>
        </a:stretch>
      </xdr:blipFill>
      <xdr:spPr>
        <a:xfrm>
          <a:off x="16870795" y="8182840"/>
          <a:ext cx="1176630" cy="1152244"/>
        </a:xfrm>
        <a:prstGeom prst="rect">
          <a:avLst/>
        </a:prstGeom>
      </xdr:spPr>
    </xdr:pic>
    <xdr:clientData/>
  </xdr:twoCellAnchor>
  <xdr:twoCellAnchor editAs="oneCell">
    <xdr:from>
      <xdr:col>10</xdr:col>
      <xdr:colOff>678294</xdr:colOff>
      <xdr:row>15</xdr:row>
      <xdr:rowOff>242253</xdr:rowOff>
    </xdr:from>
    <xdr:to>
      <xdr:col>10</xdr:col>
      <xdr:colOff>1803851</xdr:colOff>
      <xdr:row>15</xdr:row>
      <xdr:rowOff>1364800</xdr:rowOff>
    </xdr:to>
    <xdr:pic>
      <xdr:nvPicPr>
        <xdr:cNvPr id="10" name="Imagen 9"/>
        <xdr:cNvPicPr>
          <a:picLocks noChangeAspect="1"/>
        </xdr:cNvPicPr>
      </xdr:nvPicPr>
      <xdr:blipFill>
        <a:blip xmlns:r="http://schemas.openxmlformats.org/officeDocument/2006/relationships" r:embed="rId6"/>
        <a:stretch>
          <a:fillRect/>
        </a:stretch>
      </xdr:blipFill>
      <xdr:spPr>
        <a:xfrm>
          <a:off x="17029544" y="11383617"/>
          <a:ext cx="1125557" cy="1122547"/>
        </a:xfrm>
        <a:prstGeom prst="rect">
          <a:avLst/>
        </a:prstGeom>
      </xdr:spPr>
    </xdr:pic>
    <xdr:clientData/>
  </xdr:twoCellAnchor>
  <xdr:twoCellAnchor editAs="oneCell">
    <xdr:from>
      <xdr:col>10</xdr:col>
      <xdr:colOff>274091</xdr:colOff>
      <xdr:row>16</xdr:row>
      <xdr:rowOff>259771</xdr:rowOff>
    </xdr:from>
    <xdr:to>
      <xdr:col>10</xdr:col>
      <xdr:colOff>2002659</xdr:colOff>
      <xdr:row>16</xdr:row>
      <xdr:rowOff>1480216</xdr:rowOff>
    </xdr:to>
    <xdr:pic>
      <xdr:nvPicPr>
        <xdr:cNvPr id="11" name="Imagen 10"/>
        <xdr:cNvPicPr>
          <a:picLocks noChangeAspect="1"/>
        </xdr:cNvPicPr>
      </xdr:nvPicPr>
      <xdr:blipFill>
        <a:blip xmlns:r="http://schemas.openxmlformats.org/officeDocument/2006/relationships" r:embed="rId7"/>
        <a:stretch>
          <a:fillRect/>
        </a:stretch>
      </xdr:blipFill>
      <xdr:spPr>
        <a:xfrm>
          <a:off x="16625341" y="12988635"/>
          <a:ext cx="1728568" cy="1220445"/>
        </a:xfrm>
        <a:prstGeom prst="rect">
          <a:avLst/>
        </a:prstGeom>
      </xdr:spPr>
    </xdr:pic>
    <xdr:clientData/>
  </xdr:twoCellAnchor>
  <xdr:twoCellAnchor editAs="oneCell">
    <xdr:from>
      <xdr:col>10</xdr:col>
      <xdr:colOff>404091</xdr:colOff>
      <xdr:row>17</xdr:row>
      <xdr:rowOff>230909</xdr:rowOff>
    </xdr:from>
    <xdr:to>
      <xdr:col>10</xdr:col>
      <xdr:colOff>1775691</xdr:colOff>
      <xdr:row>17</xdr:row>
      <xdr:rowOff>1191029</xdr:rowOff>
    </xdr:to>
    <xdr:pic>
      <xdr:nvPicPr>
        <xdr:cNvPr id="12" name="Imagen 1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755341" y="14648295"/>
          <a:ext cx="1371600" cy="960120"/>
        </a:xfrm>
        <a:prstGeom prst="rect">
          <a:avLst/>
        </a:prstGeom>
      </xdr:spPr>
    </xdr:pic>
    <xdr:clientData/>
  </xdr:twoCellAnchor>
  <xdr:twoCellAnchor editAs="oneCell">
    <xdr:from>
      <xdr:col>10</xdr:col>
      <xdr:colOff>490682</xdr:colOff>
      <xdr:row>18</xdr:row>
      <xdr:rowOff>216477</xdr:rowOff>
    </xdr:from>
    <xdr:to>
      <xdr:col>10</xdr:col>
      <xdr:colOff>1862282</xdr:colOff>
      <xdr:row>18</xdr:row>
      <xdr:rowOff>1191837</xdr:rowOff>
    </xdr:to>
    <xdr:pic>
      <xdr:nvPicPr>
        <xdr:cNvPr id="13" name="Imagen 1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841932" y="15976022"/>
          <a:ext cx="1371600" cy="975360"/>
        </a:xfrm>
        <a:prstGeom prst="rect">
          <a:avLst/>
        </a:prstGeom>
      </xdr:spPr>
    </xdr:pic>
    <xdr:clientData/>
  </xdr:twoCellAnchor>
  <xdr:twoCellAnchor editAs="oneCell">
    <xdr:from>
      <xdr:col>10</xdr:col>
      <xdr:colOff>620568</xdr:colOff>
      <xdr:row>19</xdr:row>
      <xdr:rowOff>367721</xdr:rowOff>
    </xdr:from>
    <xdr:to>
      <xdr:col>10</xdr:col>
      <xdr:colOff>1749881</xdr:colOff>
      <xdr:row>19</xdr:row>
      <xdr:rowOff>1237393</xdr:rowOff>
    </xdr:to>
    <xdr:pic>
      <xdr:nvPicPr>
        <xdr:cNvPr id="14" name="Imagen 13"/>
        <xdr:cNvPicPr>
          <a:picLocks noChangeAspect="1"/>
        </xdr:cNvPicPr>
      </xdr:nvPicPr>
      <xdr:blipFill>
        <a:blip xmlns:r="http://schemas.openxmlformats.org/officeDocument/2006/relationships" r:embed="rId10"/>
        <a:stretch>
          <a:fillRect/>
        </a:stretch>
      </xdr:blipFill>
      <xdr:spPr>
        <a:xfrm>
          <a:off x="16971818" y="17512721"/>
          <a:ext cx="1129313" cy="869672"/>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129886</xdr:colOff>
          <xdr:row>20</xdr:row>
          <xdr:rowOff>140011</xdr:rowOff>
        </xdr:from>
        <xdr:to>
          <xdr:col>10</xdr:col>
          <xdr:colOff>2166215</xdr:colOff>
          <xdr:row>20</xdr:row>
          <xdr:rowOff>1407968</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404091</xdr:colOff>
      <xdr:row>21</xdr:row>
      <xdr:rowOff>144319</xdr:rowOff>
    </xdr:from>
    <xdr:to>
      <xdr:col>10</xdr:col>
      <xdr:colOff>1775691</xdr:colOff>
      <xdr:row>21</xdr:row>
      <xdr:rowOff>1378759</xdr:rowOff>
    </xdr:to>
    <xdr:pic>
      <xdr:nvPicPr>
        <xdr:cNvPr id="15" name="Imagen 1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755341" y="20291137"/>
          <a:ext cx="1371600" cy="1234440"/>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591706</xdr:colOff>
          <xdr:row>22</xdr:row>
          <xdr:rowOff>187613</xdr:rowOff>
        </xdr:from>
        <xdr:to>
          <xdr:col>10</xdr:col>
          <xdr:colOff>1402707</xdr:colOff>
          <xdr:row>22</xdr:row>
          <xdr:rowOff>1207078</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158750</xdr:colOff>
          <xdr:row>23</xdr:row>
          <xdr:rowOff>195179</xdr:rowOff>
        </xdr:from>
        <xdr:to>
          <xdr:col>10</xdr:col>
          <xdr:colOff>1941945</xdr:colOff>
          <xdr:row>23</xdr:row>
          <xdr:rowOff>1315028</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287369</xdr:colOff>
      <xdr:row>24</xdr:row>
      <xdr:rowOff>288635</xdr:rowOff>
    </xdr:from>
    <xdr:to>
      <xdr:col>10</xdr:col>
      <xdr:colOff>1936635</xdr:colOff>
      <xdr:row>24</xdr:row>
      <xdr:rowOff>1420148</xdr:rowOff>
    </xdr:to>
    <xdr:pic>
      <xdr:nvPicPr>
        <xdr:cNvPr id="16" name="Imagen 15"/>
        <xdr:cNvPicPr>
          <a:picLocks noChangeAspect="1"/>
        </xdr:cNvPicPr>
      </xdr:nvPicPr>
      <xdr:blipFill>
        <a:blip xmlns:r="http://schemas.openxmlformats.org/officeDocument/2006/relationships" r:embed="rId12"/>
        <a:stretch>
          <a:fillRect/>
        </a:stretch>
      </xdr:blipFill>
      <xdr:spPr>
        <a:xfrm>
          <a:off x="16638619" y="25212385"/>
          <a:ext cx="1649266" cy="1131513"/>
        </a:xfrm>
        <a:prstGeom prst="rect">
          <a:avLst/>
        </a:prstGeom>
      </xdr:spPr>
    </xdr:pic>
    <xdr:clientData/>
  </xdr:twoCellAnchor>
  <xdr:twoCellAnchor editAs="oneCell">
    <xdr:from>
      <xdr:col>10</xdr:col>
      <xdr:colOff>389659</xdr:colOff>
      <xdr:row>25</xdr:row>
      <xdr:rowOff>316840</xdr:rowOff>
    </xdr:from>
    <xdr:to>
      <xdr:col>10</xdr:col>
      <xdr:colOff>1737107</xdr:colOff>
      <xdr:row>25</xdr:row>
      <xdr:rowOff>1013061</xdr:rowOff>
    </xdr:to>
    <xdr:pic>
      <xdr:nvPicPr>
        <xdr:cNvPr id="17" name="Imagen 16"/>
        <xdr:cNvPicPr>
          <a:picLocks noChangeAspect="1"/>
        </xdr:cNvPicPr>
      </xdr:nvPicPr>
      <xdr:blipFill>
        <a:blip xmlns:r="http://schemas.openxmlformats.org/officeDocument/2006/relationships" r:embed="rId13"/>
        <a:stretch>
          <a:fillRect/>
        </a:stretch>
      </xdr:blipFill>
      <xdr:spPr>
        <a:xfrm>
          <a:off x="16740909" y="26986840"/>
          <a:ext cx="1347448" cy="696221"/>
        </a:xfrm>
        <a:prstGeom prst="rect">
          <a:avLst/>
        </a:prstGeom>
      </xdr:spPr>
    </xdr:pic>
    <xdr:clientData/>
  </xdr:twoCellAnchor>
  <xdr:twoCellAnchor editAs="oneCell">
    <xdr:from>
      <xdr:col>10</xdr:col>
      <xdr:colOff>343049</xdr:colOff>
      <xdr:row>26</xdr:row>
      <xdr:rowOff>129886</xdr:rowOff>
    </xdr:from>
    <xdr:to>
      <xdr:col>10</xdr:col>
      <xdr:colOff>1775747</xdr:colOff>
      <xdr:row>26</xdr:row>
      <xdr:rowOff>1068790</xdr:rowOff>
    </xdr:to>
    <xdr:pic>
      <xdr:nvPicPr>
        <xdr:cNvPr id="18" name="Imagen 17"/>
        <xdr:cNvPicPr>
          <a:picLocks noChangeAspect="1"/>
        </xdr:cNvPicPr>
      </xdr:nvPicPr>
      <xdr:blipFill>
        <a:blip xmlns:r="http://schemas.openxmlformats.org/officeDocument/2006/relationships" r:embed="rId14"/>
        <a:stretch>
          <a:fillRect/>
        </a:stretch>
      </xdr:blipFill>
      <xdr:spPr>
        <a:xfrm>
          <a:off x="16694299" y="28372954"/>
          <a:ext cx="1432698" cy="938904"/>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150736</xdr:colOff>
          <xdr:row>27</xdr:row>
          <xdr:rowOff>490682</xdr:rowOff>
        </xdr:from>
        <xdr:to>
          <xdr:col>10</xdr:col>
          <xdr:colOff>2030845</xdr:colOff>
          <xdr:row>27</xdr:row>
          <xdr:rowOff>1280680</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389659</xdr:colOff>
      <xdr:row>14</xdr:row>
      <xdr:rowOff>375228</xdr:rowOff>
    </xdr:from>
    <xdr:to>
      <xdr:col>10</xdr:col>
      <xdr:colOff>1761259</xdr:colOff>
      <xdr:row>14</xdr:row>
      <xdr:rowOff>1350588</xdr:rowOff>
    </xdr:to>
    <xdr:pic>
      <xdr:nvPicPr>
        <xdr:cNvPr id="19" name="Imagen 1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740909" y="9871364"/>
          <a:ext cx="1371600" cy="975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5"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190</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187</v>
      </c>
      <c r="D5" s="90"/>
      <c r="E5" s="5"/>
      <c r="F5" s="37" t="str">
        <f>IF(G4="Recurso","Motor del recurso","")</f>
        <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15.5" customHeight="1" x14ac:dyDescent="0.25">
      <c r="A10" s="12" t="str">
        <f>IF(OR(B10&lt;&gt;"",J10&lt;&gt;""),"IMG01","")</f>
        <v>IMG01</v>
      </c>
      <c r="B10" s="62">
        <v>81842473</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CN_09_12_CO_IMG01_small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08.75" customHeight="1" x14ac:dyDescent="0.25">
      <c r="A11" s="12" t="str">
        <f t="shared" ref="A11:A18" si="3">IF(OR(B11&lt;&gt;"",J11&lt;&gt;""),CONCATENATE(LEFT(A10,3),IF(MID(A10,4,2)+1&lt;10,CONCATENATE("0",MID(A10,4,2)+1))),"")</f>
        <v>IMG02</v>
      </c>
      <c r="B11" s="62"/>
      <c r="C11" s="20" t="str">
        <f t="shared" si="0"/>
        <v>Cuaderno de Estudio</v>
      </c>
      <c r="D11" s="63" t="s">
        <v>192</v>
      </c>
      <c r="E11" s="63" t="s">
        <v>153</v>
      </c>
      <c r="F11" s="13" t="str">
        <f t="shared" ref="F11:F74" si="4">IF(OR(B11&lt;&gt;"",J11&lt;&gt;""),CONCATENATE($C$7,"_",$A11,IF($G$4="Cuaderno de Estudio","_small",CONCATENATE(IF(I11="","","n"),IF(LEFT($G$5,1)="F",".jpg",".png")))),"")</f>
        <v>CN_09_12_CO_IMG02_small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t="s">
        <v>193</v>
      </c>
      <c r="O11" s="2" t="str">
        <f>'Definición técnica de imagenes'!A13</f>
        <v>M101</v>
      </c>
    </row>
    <row r="12" spans="1:16" s="11" customFormat="1" ht="112.5" customHeight="1" x14ac:dyDescent="0.25">
      <c r="A12" s="12" t="str">
        <f t="shared" si="3"/>
        <v>IMG03</v>
      </c>
      <c r="B12" s="62" t="s">
        <v>197</v>
      </c>
      <c r="C12" s="20" t="str">
        <f t="shared" si="0"/>
        <v>Cuaderno de Estudio</v>
      </c>
      <c r="D12" s="63" t="s">
        <v>196</v>
      </c>
      <c r="E12" s="63" t="s">
        <v>153</v>
      </c>
      <c r="F12" s="13" t="str">
        <f t="shared" si="4"/>
        <v>CN_09_12_CO_IMG03_small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120.75" customHeight="1" x14ac:dyDescent="0.25">
      <c r="A13" s="12" t="str">
        <f t="shared" si="3"/>
        <v>IMG04</v>
      </c>
      <c r="B13" s="62" t="s">
        <v>198</v>
      </c>
      <c r="C13" s="20" t="str">
        <f t="shared" si="0"/>
        <v>Cuaderno de Estudio</v>
      </c>
      <c r="D13" s="63" t="s">
        <v>192</v>
      </c>
      <c r="E13" s="63" t="s">
        <v>153</v>
      </c>
      <c r="F13" s="13" t="str">
        <f t="shared" si="4"/>
        <v>CN_09_12_CO_IMG04_small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119.25" customHeight="1" x14ac:dyDescent="0.25">
      <c r="A14" s="12" t="str">
        <f t="shared" si="3"/>
        <v>IMG05</v>
      </c>
      <c r="B14" s="109" t="s">
        <v>201</v>
      </c>
      <c r="C14" s="20" t="str">
        <f t="shared" si="0"/>
        <v>Cuaderno de Estudio</v>
      </c>
      <c r="D14" s="63" t="s">
        <v>192</v>
      </c>
      <c r="E14" s="63" t="s">
        <v>154</v>
      </c>
      <c r="F14" s="13" t="str">
        <f t="shared" si="4"/>
        <v>CN_09_12_CO_IMG05_small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ht="129.75" customHeight="1" x14ac:dyDescent="0.25">
      <c r="A15" s="12" t="str">
        <f t="shared" si="3"/>
        <v>IMG06</v>
      </c>
      <c r="B15" s="62">
        <v>243688702</v>
      </c>
      <c r="C15" s="20" t="str">
        <f t="shared" si="0"/>
        <v>Cuaderno de Estudio</v>
      </c>
      <c r="D15" s="63" t="s">
        <v>196</v>
      </c>
      <c r="E15" s="63" t="s">
        <v>153</v>
      </c>
      <c r="F15" s="13" t="str">
        <f t="shared" si="4"/>
        <v>CN_09_12_CO_IMG06_small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221</v>
      </c>
      <c r="K15" s="66"/>
      <c r="O15" s="2" t="str">
        <f>'Definición técnica de imagenes'!A24</f>
        <v>F6B</v>
      </c>
    </row>
    <row r="16" spans="1:16" s="11" customFormat="1" ht="125.25" customHeight="1" x14ac:dyDescent="0.3">
      <c r="A16" s="12" t="str">
        <f t="shared" si="3"/>
        <v>IMG07</v>
      </c>
      <c r="B16" s="62" t="s">
        <v>202</v>
      </c>
      <c r="C16" s="20" t="str">
        <f t="shared" si="0"/>
        <v>Cuaderno de Estudio</v>
      </c>
      <c r="D16" s="63" t="s">
        <v>196</v>
      </c>
      <c r="E16" s="63" t="s">
        <v>154</v>
      </c>
      <c r="F16" s="13" t="str">
        <f t="shared" si="4"/>
        <v>CN_09_12_CO_IMG07_small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132.75" customHeight="1" x14ac:dyDescent="0.25">
      <c r="A17" s="12" t="str">
        <f t="shared" si="3"/>
        <v>IMG08</v>
      </c>
      <c r="B17" s="62" t="s">
        <v>202</v>
      </c>
      <c r="C17" s="20" t="str">
        <f t="shared" si="0"/>
        <v>Cuaderno de Estudio</v>
      </c>
      <c r="D17" s="63" t="s">
        <v>196</v>
      </c>
      <c r="E17" s="63" t="s">
        <v>153</v>
      </c>
      <c r="F17" s="13" t="str">
        <f t="shared" si="4"/>
        <v>CN_09_12_CO_IMG08_small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105.75" customHeight="1" x14ac:dyDescent="0.25">
      <c r="A18" s="12" t="str">
        <f t="shared" si="3"/>
        <v>IMG09</v>
      </c>
      <c r="B18" s="62">
        <v>191813522</v>
      </c>
      <c r="C18" s="20" t="str">
        <f t="shared" si="0"/>
        <v>Cuaderno de Estudio</v>
      </c>
      <c r="D18" s="63" t="s">
        <v>192</v>
      </c>
      <c r="E18" s="63" t="s">
        <v>153</v>
      </c>
      <c r="F18" s="13" t="str">
        <f t="shared" si="4"/>
        <v>CN_09_12_CO_IMG09_small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CN_09_12_CO_IMG09_zoom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205</v>
      </c>
      <c r="K18" s="66"/>
      <c r="O18" s="2" t="str">
        <f>'Definición técnica de imagenes'!A30</f>
        <v>F8</v>
      </c>
    </row>
    <row r="19" spans="1:15" s="11" customFormat="1" ht="108.75" customHeight="1" x14ac:dyDescent="0.3">
      <c r="A19" s="12" t="str">
        <f t="shared" ref="A19:A50" si="6">IF(OR(B19&lt;&gt;"",J19&lt;&gt;""),CONCATENATE(LEFT(A18,3),IF(MID(A18,4,2)+1&lt;10,CONCATENATE("0",MID(A18,4,2)+1),MID(A18,4,2)+1)),"")</f>
        <v>IMG10</v>
      </c>
      <c r="B19" s="62">
        <v>144599807</v>
      </c>
      <c r="C19" s="20" t="str">
        <f t="shared" si="0"/>
        <v>Cuaderno de Estudio</v>
      </c>
      <c r="D19" s="63" t="s">
        <v>196</v>
      </c>
      <c r="E19" s="63" t="s">
        <v>153</v>
      </c>
      <c r="F19" s="13" t="str">
        <f t="shared" si="4"/>
        <v>CN_09_12_CO_IMG10_small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CN_09_12_CO_IMG10_zoom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206</v>
      </c>
      <c r="K19" s="68"/>
      <c r="O19" s="2" t="str">
        <f>'Definición técnica de imagenes'!A31</f>
        <v>F10</v>
      </c>
    </row>
    <row r="20" spans="1:15" s="11" customFormat="1" ht="112.5" customHeight="1" x14ac:dyDescent="0.25">
      <c r="A20" s="12" t="str">
        <f t="shared" si="6"/>
        <v>IMG11</v>
      </c>
      <c r="B20" s="62" t="s">
        <v>207</v>
      </c>
      <c r="C20" s="20" t="str">
        <f t="shared" si="0"/>
        <v>Cuaderno de Estudio</v>
      </c>
      <c r="D20" s="63" t="s">
        <v>192</v>
      </c>
      <c r="E20" s="63" t="s">
        <v>153</v>
      </c>
      <c r="F20" s="13" t="str">
        <f t="shared" si="4"/>
        <v>CN_09_12_CO_IMG11_small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CN_09_12_CO_IMG11_zoom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208</v>
      </c>
      <c r="K20" s="66"/>
      <c r="O20" s="2" t="str">
        <f>'Definición técnica de imagenes'!A32</f>
        <v>F10B</v>
      </c>
    </row>
    <row r="21" spans="1:15" s="11" customFormat="1" ht="123.75" customHeight="1" x14ac:dyDescent="0.25">
      <c r="A21" s="12" t="str">
        <f t="shared" si="6"/>
        <v>IMG12</v>
      </c>
      <c r="B21" s="62" t="s">
        <v>210</v>
      </c>
      <c r="C21" s="20" t="str">
        <f t="shared" si="0"/>
        <v>Cuaderno de Estudio</v>
      </c>
      <c r="D21" s="63" t="s">
        <v>192</v>
      </c>
      <c r="E21" s="63" t="s">
        <v>153</v>
      </c>
      <c r="F21" s="13" t="str">
        <f t="shared" si="4"/>
        <v>CN_09_12_CO_IMG12_small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CN_09_12_CO_IMG12_zoom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209</v>
      </c>
      <c r="K21" s="66"/>
      <c r="O21" s="2" t="str">
        <f>'Definición técnica de imagenes'!A33</f>
        <v>F11</v>
      </c>
    </row>
    <row r="22" spans="1:15" s="11" customFormat="1" ht="122.25" customHeight="1" x14ac:dyDescent="0.25">
      <c r="A22" s="12" t="str">
        <f t="shared" si="6"/>
        <v>IMG13</v>
      </c>
      <c r="B22" s="62">
        <v>201636191</v>
      </c>
      <c r="C22" s="20" t="str">
        <f t="shared" si="0"/>
        <v>Cuaderno de Estudio</v>
      </c>
      <c r="D22" s="63" t="s">
        <v>192</v>
      </c>
      <c r="E22" s="63" t="s">
        <v>153</v>
      </c>
      <c r="F22" s="13" t="str">
        <f t="shared" si="4"/>
        <v>CN_09_12_CO_IMG13_small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CN_09_12_CO_IMG13_zoom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211</v>
      </c>
      <c r="K22" s="69"/>
      <c r="O22" s="2" t="str">
        <f>'Definición técnica de imagenes'!A34</f>
        <v>F12</v>
      </c>
    </row>
    <row r="23" spans="1:15" s="11" customFormat="1" ht="132" customHeight="1" x14ac:dyDescent="0.25">
      <c r="A23" s="12" t="str">
        <f t="shared" si="6"/>
        <v>IMG14</v>
      </c>
      <c r="B23" s="62" t="s">
        <v>214</v>
      </c>
      <c r="C23" s="20" t="str">
        <f t="shared" si="0"/>
        <v>Cuaderno de Estudio</v>
      </c>
      <c r="D23" s="63" t="s">
        <v>192</v>
      </c>
      <c r="E23" s="63" t="s">
        <v>154</v>
      </c>
      <c r="F23" s="13" t="str">
        <f t="shared" si="4"/>
        <v>CN_09_12_CO_IMG14_small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CN_09_12_CO_IMG14_zoom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213</v>
      </c>
      <c r="K23" s="64" t="s">
        <v>212</v>
      </c>
      <c r="O23" s="2" t="str">
        <f>'Definición técnica de imagenes'!A35</f>
        <v>F13</v>
      </c>
    </row>
    <row r="24" spans="1:15" s="11" customFormat="1" ht="121.5" customHeight="1" x14ac:dyDescent="0.25">
      <c r="A24" s="12" t="str">
        <f t="shared" si="6"/>
        <v>IMG15</v>
      </c>
      <c r="B24" s="62" t="s">
        <v>214</v>
      </c>
      <c r="C24" s="20" t="str">
        <f t="shared" si="0"/>
        <v>Cuaderno de Estudio</v>
      </c>
      <c r="D24" s="63" t="s">
        <v>192</v>
      </c>
      <c r="E24" s="63" t="s">
        <v>153</v>
      </c>
      <c r="F24" s="13" t="str">
        <f t="shared" si="4"/>
        <v>CN_09_12_CO_IMG15_small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CN_09_12_CO_IMG15_zoom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215</v>
      </c>
      <c r="K24" s="65" t="s">
        <v>212</v>
      </c>
      <c r="O24" s="2" t="str">
        <f>'Definición técnica de imagenes'!A37</f>
        <v>F13B</v>
      </c>
    </row>
    <row r="25" spans="1:15" s="11" customFormat="1" ht="137.25" customHeight="1" x14ac:dyDescent="0.25">
      <c r="A25" s="12" t="str">
        <f t="shared" si="6"/>
        <v>IMG16</v>
      </c>
      <c r="B25" s="62" t="s">
        <v>214</v>
      </c>
      <c r="C25" s="20" t="str">
        <f t="shared" si="0"/>
        <v>Cuaderno de Estudio</v>
      </c>
      <c r="D25" s="63" t="s">
        <v>192</v>
      </c>
      <c r="E25" s="63" t="s">
        <v>153</v>
      </c>
      <c r="F25" s="13" t="str">
        <f t="shared" si="4"/>
        <v>CN_09_12_CO_IMG16_small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CN_09_12_CO_IMG16_zoom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216</v>
      </c>
      <c r="K25" s="64" t="s">
        <v>212</v>
      </c>
    </row>
    <row r="26" spans="1:15" s="11" customFormat="1" ht="123.75" customHeight="1" x14ac:dyDescent="0.25">
      <c r="A26" s="12" t="str">
        <f t="shared" si="6"/>
        <v>IMG17</v>
      </c>
      <c r="B26" s="62" t="s">
        <v>214</v>
      </c>
      <c r="C26" s="20" t="str">
        <f t="shared" si="0"/>
        <v>Cuaderno de Estudio</v>
      </c>
      <c r="D26" s="63" t="s">
        <v>192</v>
      </c>
      <c r="E26" s="63" t="s">
        <v>153</v>
      </c>
      <c r="F26" s="13" t="str">
        <f t="shared" si="4"/>
        <v>CN_09_12_CO_IMG17_small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CN_09_12_CO_IMG17_zoom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217</v>
      </c>
      <c r="K26" s="64" t="s">
        <v>212</v>
      </c>
    </row>
    <row r="27" spans="1:15" s="11" customFormat="1" ht="106.5" customHeight="1" x14ac:dyDescent="0.25">
      <c r="A27" s="12" t="str">
        <f t="shared" si="6"/>
        <v>IMG18</v>
      </c>
      <c r="B27" s="62" t="s">
        <v>219</v>
      </c>
      <c r="C27" s="20" t="str">
        <f t="shared" si="0"/>
        <v>Cuaderno de Estudio</v>
      </c>
      <c r="D27" s="63" t="s">
        <v>192</v>
      </c>
      <c r="E27" s="63" t="s">
        <v>153</v>
      </c>
      <c r="F27" s="13" t="str">
        <f t="shared" si="4"/>
        <v>CN_09_12_CO_IMG18_small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CN_09_12_CO_IMG18_zoom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218</v>
      </c>
      <c r="K27" s="64"/>
      <c r="O27" s="2"/>
    </row>
    <row r="28" spans="1:15" s="11" customFormat="1" ht="132.75" customHeight="1" x14ac:dyDescent="0.25">
      <c r="A28" s="12" t="str">
        <f t="shared" si="6"/>
        <v>IMG19</v>
      </c>
      <c r="B28" s="62" t="s">
        <v>214</v>
      </c>
      <c r="C28" s="20" t="str">
        <f t="shared" si="0"/>
        <v>Cuaderno de Estudio</v>
      </c>
      <c r="D28" s="63" t="s">
        <v>192</v>
      </c>
      <c r="E28" s="63" t="s">
        <v>153</v>
      </c>
      <c r="F28" s="13" t="str">
        <f t="shared" si="4"/>
        <v>CN_09_12_CO_IMG19_small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CN_09_12_CO_IMG19_zoom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220</v>
      </c>
      <c r="K28" s="64" t="s">
        <v>212</v>
      </c>
    </row>
    <row r="29" spans="1:15" s="11" customFormat="1" ht="129.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6" r:id="rId4">
          <objectPr defaultSize="0" autoPict="0" r:id="rId5">
            <anchor moveWithCells="1" sizeWithCells="1">
              <from>
                <xdr:col>10</xdr:col>
                <xdr:colOff>133350</xdr:colOff>
                <xdr:row>20</xdr:row>
                <xdr:rowOff>142875</xdr:rowOff>
              </from>
              <to>
                <xdr:col>10</xdr:col>
                <xdr:colOff>2162175</xdr:colOff>
                <xdr:row>20</xdr:row>
                <xdr:rowOff>1409700</xdr:rowOff>
              </to>
            </anchor>
          </objectPr>
        </oleObject>
      </mc:Choice>
      <mc:Fallback>
        <oleObject progId="PBrush" shapeId="2056" r:id="rId4"/>
      </mc:Fallback>
    </mc:AlternateContent>
    <mc:AlternateContent xmlns:mc="http://schemas.openxmlformats.org/markup-compatibility/2006">
      <mc:Choice Requires="x14">
        <oleObject progId="PBrush" shapeId="2058" r:id="rId6">
          <objectPr defaultSize="0" autoPict="0" r:id="rId7">
            <anchor moveWithCells="1" sizeWithCells="1">
              <from>
                <xdr:col>10</xdr:col>
                <xdr:colOff>590550</xdr:colOff>
                <xdr:row>22</xdr:row>
                <xdr:rowOff>190500</xdr:rowOff>
              </from>
              <to>
                <xdr:col>10</xdr:col>
                <xdr:colOff>1400175</xdr:colOff>
                <xdr:row>22</xdr:row>
                <xdr:rowOff>1209675</xdr:rowOff>
              </to>
            </anchor>
          </objectPr>
        </oleObject>
      </mc:Choice>
      <mc:Fallback>
        <oleObject progId="PBrush" shapeId="2058" r:id="rId6"/>
      </mc:Fallback>
    </mc:AlternateContent>
    <mc:AlternateContent xmlns:mc="http://schemas.openxmlformats.org/markup-compatibility/2006">
      <mc:Choice Requires="x14">
        <oleObject progId="PBrush" shapeId="2060" r:id="rId8">
          <objectPr defaultSize="0" autoPict="0" r:id="rId9">
            <anchor moveWithCells="1" sizeWithCells="1">
              <from>
                <xdr:col>10</xdr:col>
                <xdr:colOff>161925</xdr:colOff>
                <xdr:row>23</xdr:row>
                <xdr:rowOff>190500</xdr:rowOff>
              </from>
              <to>
                <xdr:col>10</xdr:col>
                <xdr:colOff>1943100</xdr:colOff>
                <xdr:row>23</xdr:row>
                <xdr:rowOff>1314450</xdr:rowOff>
              </to>
            </anchor>
          </objectPr>
        </oleObject>
      </mc:Choice>
      <mc:Fallback>
        <oleObject progId="PBrush" shapeId="2060" r:id="rId8"/>
      </mc:Fallback>
    </mc:AlternateContent>
    <mc:AlternateContent xmlns:mc="http://schemas.openxmlformats.org/markup-compatibility/2006">
      <mc:Choice Requires="x14">
        <oleObject progId="PBrush" shapeId="2062" r:id="rId10">
          <objectPr defaultSize="0" autoPict="0" r:id="rId11">
            <anchor moveWithCells="1" sizeWithCells="1">
              <from>
                <xdr:col>10</xdr:col>
                <xdr:colOff>152400</xdr:colOff>
                <xdr:row>27</xdr:row>
                <xdr:rowOff>495300</xdr:rowOff>
              </from>
              <to>
                <xdr:col>10</xdr:col>
                <xdr:colOff>2028825</xdr:colOff>
                <xdr:row>27</xdr:row>
                <xdr:rowOff>1276350</xdr:rowOff>
              </to>
            </anchor>
          </objectPr>
        </oleObject>
      </mc:Choice>
      <mc:Fallback>
        <oleObject progId="PBrush" shapeId="2062"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Alejo</cp:lastModifiedBy>
  <dcterms:created xsi:type="dcterms:W3CDTF">2014-07-01T23:43:25Z</dcterms:created>
  <dcterms:modified xsi:type="dcterms:W3CDTF">2016-03-12T00:53:18Z</dcterms:modified>
</cp:coreProperties>
</file>