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7 CN_09_11_CO\"/>
    </mc:Choice>
  </mc:AlternateContent>
  <workbookProtection lockStructure="1"/>
  <bookViews>
    <workbookView xWindow="0" yWindow="0" windowWidth="2049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1" i="1"/>
  <c r="H10" i="1"/>
  <c r="A13" i="1"/>
  <c r="F10" i="1"/>
  <c r="G10" i="1" s="1"/>
  <c r="H13" i="1" l="1"/>
  <c r="F13" i="1"/>
  <c r="G13" i="1" s="1"/>
  <c r="A14" i="1"/>
  <c r="H14" i="1" l="1"/>
  <c r="F14" i="1"/>
  <c r="G14" i="1" s="1"/>
  <c r="A15" i="1"/>
  <c r="H15" i="1" l="1"/>
  <c r="F15" i="1"/>
  <c r="G15" i="1" s="1"/>
  <c r="A16" i="1"/>
  <c r="H16" i="1" l="1"/>
  <c r="F16" i="1"/>
  <c r="G16" i="1" s="1"/>
  <c r="A17" i="1"/>
  <c r="H17" i="1" l="1"/>
  <c r="F17" i="1"/>
  <c r="G17" i="1" s="1"/>
  <c r="A18" i="1"/>
  <c r="F18" i="1" l="1"/>
  <c r="G18" i="1" s="1"/>
  <c r="H18" i="1"/>
  <c r="H19" i="1"/>
  <c r="F19" i="1"/>
  <c r="G19" i="1" s="1"/>
  <c r="H20" i="1" l="1"/>
  <c r="F20" i="1"/>
  <c r="G20" i="1" s="1"/>
  <c r="A21" i="1"/>
  <c r="F21" i="1" l="1"/>
  <c r="G21" i="1" s="1"/>
  <c r="H21" i="1"/>
  <c r="A22" i="1"/>
  <c r="H22" i="1" l="1"/>
  <c r="F22" i="1"/>
  <c r="G22" i="1" s="1"/>
  <c r="A23" i="1"/>
  <c r="H23" i="1" l="1"/>
  <c r="F23" i="1"/>
  <c r="G23" i="1" s="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<sst xmlns="http://schemas.openxmlformats.org/spreadsheetml/2006/main" count="418" uniqueCount="220">
  <si>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</si>
  <si>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</si>
  <si>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</si>
  <si>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</si>
  <si>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</si>
  <si>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</si>
  <si>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</si>
  <si>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</si>
  <si>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</si>
  <si>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</si>
  <si>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</si>
  <si>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</si>
  <si>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</si>
  <si>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</si>
  <si>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</si>
  <si>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</si>
  <si>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</si>
  <si>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</si>
  <si>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</si>
  <si>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</si>
  <si>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</si>
  <si>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</si>
  <si>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</si>
  <si>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</si>
  <si>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</si>
  <si>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</si>
  <si>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</si>
  <si>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</si>
  <si>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</si>
  <si>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</si>
  <si>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</si>
  <si>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</si>
  <si>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</si>
  <si>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</si>
  <si>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</si>
  <si>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</si>
  <si>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</si>
  <si>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</si>
  <si>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</si>
  <si>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</si>
  <si>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</si>
  <si>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</si>
  <si>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</si>
  <si>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</si>
  <si>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</si>
  <si>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</si>
  <si>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</si>
  <si>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</si>
  <si>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</si>
  <si>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</si>
  <si>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</si>
  <si>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</si>
  <si>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</si>
  <si>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</si>
  <si>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</si>
  <si>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</si>
  <si>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</si>
  <si>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</si>
  <si>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</si>
  <si>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</si>
  <si>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</si>
  <si>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</si>
  <si>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</si>
  <si>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</si>
  <si>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</si>
  <si>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</si>
  <si>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</si>
  <si>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</si>
  <si>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</si>
  <si>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</si>
  <si>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</si>
  <si>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</si>
  <si>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</si>
  <si>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</si>
  <si>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</si>
  <si>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</si>
  <si>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</si>
  <si>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</si>
  <si>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</si>
  <si>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</si>
  <si>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</si>
  <si>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</si>
  <si>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</si>
  <si>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</si>
  <si>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</si>
  <si>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</si>
  <si>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</si>
  <si>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</si>
  <si>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</si>
  <si>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</si>
  <si>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</si>
  <si>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</si>
  <si>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</si>
  <si>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</si>
  <si>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</si>
  <si>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</si>
  <si>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</si>
  <si>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</si>
  <si>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</si>
  <si>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</si>
  <si>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</si>
  <si>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</si>
  <si>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</si>
  <si>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</si>
  <si>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</si>
  <si>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</si>
  <si>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</si>
  <si>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</si>
  <si>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</si>
  <si>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</si>
  <si>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</si>
  <si>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</si>
  <si>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</si>
  <si>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</si>
  <si>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</si>
  <si>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</si>
  <si>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</si>
  <si>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</si>
  <si>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</si>
  <si>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</si>
  <si>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</si>
  <si>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</si>
  <si>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</si>
  <si>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</si>
  <si>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</si>
  <si>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</si>
  <si>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</si>
  <si>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</si>
  <si>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</si>
  <si>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</si>
  <si>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</si>
  <si>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</si>
  <si>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</si>
  <si>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</si>
  <si>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</si>
  <si>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</si>
  <si>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</si>
  <si>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</si>
  <si>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</si>
  <si>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</si>
  <si>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</si>
  <si>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</si>
  <si>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</si>
  <si>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</si>
  <si>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</si>
  <si>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</si>
  <si>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</si>
  <si>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</si>
  <si>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</si>
  <si>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</si>
  <si>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</si>
  <si>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</si>
  <si>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</si>
  <si>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</si>
  <si>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</si>
  <si>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</si>
  <si>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</si>
  <si>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</si>
  <si>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</si>
  <si>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</si>
  <si>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</si>
  <si>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</si>
  <si>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</si>
  <si>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</si>
  <si>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</si>
  <si>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</si>
  <si>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</si>
  <si>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</si>
  <si>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</si>
  <si>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</si>
  <si>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</si>
  <si>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</si>
  <si>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</si>
  <si>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</si>
  <si>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</si>
  <si>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</si>
  <si>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</si>
  <si>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</si>
  <si>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</si>
  <si>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</si>
  <si>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</si>
  <si>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</si>
  <si>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</si>
  <si>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</si>
  <si>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</si>
  <si>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</si>
  <si>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</si>
  <si>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</si>
  <si>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Calor y temperatura</t>
  </si>
  <si>
    <t>Diana García Rodríguez</t>
  </si>
  <si>
    <t>Fotografía</t>
  </si>
  <si>
    <t>Olla y vapor slaiendo de ellla/ calor y temperatura</t>
  </si>
  <si>
    <t>Termometros</t>
  </si>
  <si>
    <t>2eso/ciencias naturales/el calor y la temperatura/la dilatación de los cuerpos/</t>
  </si>
  <si>
    <t>Escalas de temperatura</t>
  </si>
  <si>
    <t>Ilustración</t>
  </si>
  <si>
    <t>Efecto del calor/ soly tierra erosionada</t>
  </si>
  <si>
    <t>Estados (fases de la materia)</t>
  </si>
  <si>
    <t>2eso/ciencias naturales/el calor y la temperatura ¿En qué se diferencian el calor y la temperatura?</t>
  </si>
  <si>
    <t>Cambios de la materia</t>
  </si>
  <si>
    <r>
      <t xml:space="preserve">
</t>
    </r>
    <r>
      <rPr>
        <sz val="10"/>
        <color theme="1"/>
        <rFont val="Arial"/>
        <family val="2"/>
      </rPr>
      <t>2eso/ciencias naturales/el calor y la temperatura/los efectos del calor sobre la materia/los cambios de estado</t>
    </r>
  </si>
  <si>
    <t>4Eso/Física y química/El calor/los cambios de estado</t>
  </si>
  <si>
    <t>esquema de temperatura</t>
  </si>
  <si>
    <t>Dilatación del hierro</t>
  </si>
  <si>
    <t>4 Eso/Física y química/el calor/la dilatación</t>
  </si>
  <si>
    <t>2eso/ciencias naturales/El calor y la temperatura/la propagación del calor /la conducción</t>
  </si>
  <si>
    <t>iglú</t>
  </si>
  <si>
    <t>2eso/ciencias naturales/El calor y la temperatura/la propagación del calor /la convección</t>
  </si>
  <si>
    <t>Propagación del calor por convención</t>
  </si>
  <si>
    <t>Propagación del calor por radiación.</t>
  </si>
  <si>
    <t>2eso/ciencias naturales/El calor y la temperatura/la propagación del calor /la radiación</t>
  </si>
  <si>
    <t>IMG10</t>
  </si>
  <si>
    <t>IMG11</t>
  </si>
  <si>
    <t>Aislamiento del calor</t>
  </si>
  <si>
    <t>Esquema máquina de vapor</t>
  </si>
  <si>
    <t>2eso/Tecnología/Los motores/los motores térmicos /Los motores de combustión externa/la máquina de vapor</t>
  </si>
  <si>
    <t>http://profesores.aulaplaneta.com/DNNPlayerPackages/Package14324/InfoGuion/cuadernoestudio/images_xml/FQ_10_08_img5_zoom.jpg</t>
  </si>
  <si>
    <t xml:space="preserve">Esquema funcionamiento de </t>
  </si>
  <si>
    <t>CN_09_11_CO</t>
  </si>
  <si>
    <t>Relizar las traducciones que se encuentan dentro del dibujo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</si>
</sst>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Arial"/>
      <family val="2"/>
    </font>
    <font>
      <sz val="10"/>
      <color theme="1"/>
      <name val="Arial"/>
      <family val="2"/>
    </font>
    <font>
      <sz val="12"/>
      <color rgb="FF000000"/>
      <name val="Arial"/>
      <family val="2"/>
    </font>
    <font>
      <sz val="12"/>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4" fillId="0" borderId="0" xfId="0" applyFont="1" applyAlignment="1">
      <alignment wrapText="1"/>
    </xf>
    <xf numFmtId="0" fontId="26" fillId="0" borderId="0" xfId="0" applyFont="1"/>
    <xf numFmtId="0" fontId="27" fillId="0" borderId="0" xfId="0" applyFont="1" applyAlignment="1">
      <alignment horizontal="lef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image" Target="../media/image12.jpeg"/><Relationship Id="rId3" Type="http://schemas.openxmlformats.org/officeDocument/2006/relationships/image" Target="../media/image3.png"/><Relationship Id="rId7" Type="http://schemas.openxmlformats.org/officeDocument/2006/relationships/hyperlink" Target="http://profesores.aulaplaneta.com/DNNPlayerPackages/Package14324/InfoGuion/cuadernoestudio/images_xml/FQ_10_08_img3_zoom.jpg" TargetMode="External"/><Relationship Id="rId12"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jpeg"/><Relationship Id="rId5" Type="http://schemas.openxmlformats.org/officeDocument/2006/relationships/image" Target="../media/image5.jpeg"/><Relationship Id="rId15" Type="http://schemas.openxmlformats.org/officeDocument/2006/relationships/image" Target="../media/image13.jpeg"/><Relationship Id="rId10" Type="http://schemas.openxmlformats.org/officeDocument/2006/relationships/image" Target="../media/image9.jpeg"/><Relationship Id="rId4" Type="http://schemas.openxmlformats.org/officeDocument/2006/relationships/image" Target="../media/image4.jpeg"/><Relationship Id="rId9" Type="http://schemas.openxmlformats.org/officeDocument/2006/relationships/image" Target="../media/image8.jpeg"/><Relationship Id="rId14" Type="http://schemas.openxmlformats.org/officeDocument/2006/relationships/hyperlink" Target="http://profesores.aulaplaneta.com/DNNPlayerPackages/Package14324/InfoGuion/cuadernoestudio/images_xml/FQ_10_08_img5_zoom.jpg"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252132</xdr:colOff>
      <xdr:row>9</xdr:row>
      <xdr:rowOff>28015</xdr:rowOff>
    </xdr:from>
    <xdr:to>
      <xdr:col>10</xdr:col>
      <xdr:colOff>2008841</xdr:colOff>
      <xdr:row>9</xdr:row>
      <xdr:rowOff>1162611</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0735" y="2171140"/>
          <a:ext cx="1756709" cy="1134596"/>
        </a:xfrm>
        <a:prstGeom prst="rect">
          <a:avLst/>
        </a:prstGeom>
        <a:noFill/>
      </xdr:spPr>
    </xdr:pic>
    <xdr:clientData/>
  </xdr:twoCellAnchor>
  <xdr:twoCellAnchor editAs="oneCell">
    <xdr:from>
      <xdr:col>10</xdr:col>
      <xdr:colOff>364191</xdr:colOff>
      <xdr:row>10</xdr:row>
      <xdr:rowOff>126067</xdr:rowOff>
    </xdr:from>
    <xdr:to>
      <xdr:col>10</xdr:col>
      <xdr:colOff>1831601</xdr:colOff>
      <xdr:row>10</xdr:row>
      <xdr:rowOff>1344706</xdr:rowOff>
    </xdr:to>
    <xdr:pic>
      <xdr:nvPicPr>
        <xdr:cNvPr id="3" name="2 Imagen" descr="http://profesores.aulaplaneta.com/DNNPlayerPackages/Package14192/InfoGuion/cuadernoestudio/images_xml/CN_08_09_img5_zoom.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52794" y="3445810"/>
          <a:ext cx="1467410" cy="1218639"/>
        </a:xfrm>
        <a:prstGeom prst="rect">
          <a:avLst/>
        </a:prstGeom>
        <a:noFill/>
        <a:ln>
          <a:noFill/>
        </a:ln>
      </xdr:spPr>
    </xdr:pic>
    <xdr:clientData/>
  </xdr:twoCellAnchor>
  <xdr:twoCellAnchor editAs="oneCell">
    <xdr:from>
      <xdr:col>10</xdr:col>
      <xdr:colOff>280147</xdr:colOff>
      <xdr:row>11</xdr:row>
      <xdr:rowOff>112059</xdr:rowOff>
    </xdr:from>
    <xdr:to>
      <xdr:col>10</xdr:col>
      <xdr:colOff>1971114</xdr:colOff>
      <xdr:row>11</xdr:row>
      <xdr:rowOff>1369919</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68750" y="4818530"/>
          <a:ext cx="1690967" cy="1257860"/>
        </a:xfrm>
        <a:prstGeom prst="rect">
          <a:avLst/>
        </a:prstGeom>
        <a:noFill/>
        <a:ln>
          <a:noFill/>
        </a:ln>
      </xdr:spPr>
    </xdr:pic>
    <xdr:clientData/>
  </xdr:twoCellAnchor>
  <xdr:twoCellAnchor editAs="oneCell">
    <xdr:from>
      <xdr:col>10</xdr:col>
      <xdr:colOff>532280</xdr:colOff>
      <xdr:row>12</xdr:row>
      <xdr:rowOff>280147</xdr:rowOff>
    </xdr:from>
    <xdr:to>
      <xdr:col>10</xdr:col>
      <xdr:colOff>1903880</xdr:colOff>
      <xdr:row>12</xdr:row>
      <xdr:rowOff>1255507</xdr:rowOff>
    </xdr:to>
    <xdr:pic>
      <xdr:nvPicPr>
        <xdr:cNvPr id="5" name="4 Imagen" descr="stock-photo-drought-land-and-hot-weather-106817387.jpg"/>
        <xdr:cNvPicPr>
          <a:picLocks noChangeAspect="1"/>
        </xdr:cNvPicPr>
      </xdr:nvPicPr>
      <xdr:blipFill>
        <a:blip xmlns:r="http://schemas.openxmlformats.org/officeDocument/2006/relationships" r:embed="rId4"/>
        <a:stretch>
          <a:fillRect/>
        </a:stretch>
      </xdr:blipFill>
      <xdr:spPr>
        <a:xfrm>
          <a:off x="16920883" y="6499412"/>
          <a:ext cx="1371600" cy="975360"/>
        </a:xfrm>
        <a:prstGeom prst="rect">
          <a:avLst/>
        </a:prstGeom>
      </xdr:spPr>
    </xdr:pic>
    <xdr:clientData/>
  </xdr:twoCellAnchor>
  <xdr:twoCellAnchor editAs="oneCell">
    <xdr:from>
      <xdr:col>10</xdr:col>
      <xdr:colOff>308163</xdr:colOff>
      <xdr:row>13</xdr:row>
      <xdr:rowOff>364190</xdr:rowOff>
    </xdr:from>
    <xdr:to>
      <xdr:col>10</xdr:col>
      <xdr:colOff>2017059</xdr:colOff>
      <xdr:row>13</xdr:row>
      <xdr:rowOff>1330699</xdr:rowOff>
    </xdr:to>
    <xdr:pic>
      <xdr:nvPicPr>
        <xdr:cNvPr id="6" name="5 Imagen" descr="http://profesores.aulaplaneta.com/DNNPlayerPackages/Package14192/InfoGuion/cuadernoestudio/images_xml/CN_08_09_img1_zoom.jpg"/>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42857"/>
        <a:stretch/>
      </xdr:blipFill>
      <xdr:spPr bwMode="auto">
        <a:xfrm>
          <a:off x="16696766" y="7956175"/>
          <a:ext cx="1708896" cy="96650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448235</xdr:colOff>
      <xdr:row>14</xdr:row>
      <xdr:rowOff>266138</xdr:rowOff>
    </xdr:from>
    <xdr:to>
      <xdr:col>10</xdr:col>
      <xdr:colOff>1850651</xdr:colOff>
      <xdr:row>14</xdr:row>
      <xdr:rowOff>1192305</xdr:rowOff>
    </xdr:to>
    <xdr:pic>
      <xdr:nvPicPr>
        <xdr:cNvPr id="7" name="6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36838" y="9216837"/>
          <a:ext cx="1402416" cy="926167"/>
        </a:xfrm>
        <a:prstGeom prst="rect">
          <a:avLst/>
        </a:prstGeom>
        <a:noFill/>
        <a:ln>
          <a:noFill/>
        </a:ln>
      </xdr:spPr>
    </xdr:pic>
    <xdr:clientData/>
  </xdr:twoCellAnchor>
  <xdr:twoCellAnchor editAs="oneCell">
    <xdr:from>
      <xdr:col>10</xdr:col>
      <xdr:colOff>112059</xdr:colOff>
      <xdr:row>15</xdr:row>
      <xdr:rowOff>98051</xdr:rowOff>
    </xdr:from>
    <xdr:to>
      <xdr:col>10</xdr:col>
      <xdr:colOff>1842499</xdr:colOff>
      <xdr:row>15</xdr:row>
      <xdr:rowOff>1075765</xdr:rowOff>
    </xdr:to>
    <xdr:pic>
      <xdr:nvPicPr>
        <xdr:cNvPr id="9" name="8 Imagen" descr="http://profesores.aulaplaneta.com/DNNPlayerPackages/Package14324/InfoGuion/cuadernoestudio/images_xml/FQ_10_08_img3_small.jpg">
          <a:hlinkClick xmlns:r="http://schemas.openxmlformats.org/officeDocument/2006/relationships" r:id="rId7"/>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00662" y="10533529"/>
          <a:ext cx="1730440" cy="977714"/>
        </a:xfrm>
        <a:prstGeom prst="rect">
          <a:avLst/>
        </a:prstGeom>
        <a:noFill/>
        <a:ln>
          <a:noFill/>
        </a:ln>
      </xdr:spPr>
    </xdr:pic>
    <xdr:clientData/>
  </xdr:twoCellAnchor>
  <xdr:twoCellAnchor editAs="oneCell">
    <xdr:from>
      <xdr:col>10</xdr:col>
      <xdr:colOff>420221</xdr:colOff>
      <xdr:row>16</xdr:row>
      <xdr:rowOff>196104</xdr:rowOff>
    </xdr:from>
    <xdr:to>
      <xdr:col>10</xdr:col>
      <xdr:colOff>1671918</xdr:colOff>
      <xdr:row>16</xdr:row>
      <xdr:rowOff>1274670</xdr:rowOff>
    </xdr:to>
    <xdr:pic>
      <xdr:nvPicPr>
        <xdr:cNvPr id="10" name="9 Imagen" descr="http://profesores.aulaplaneta.com/DNNPlayerPackages/Package14324/InfoGuion/cuadernoestudio/images_xml/FQ_10_08_img4_zoom.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808824" y="11892244"/>
          <a:ext cx="1251697" cy="1078566"/>
        </a:xfrm>
        <a:prstGeom prst="rect">
          <a:avLst/>
        </a:prstGeom>
        <a:noFill/>
        <a:ln>
          <a:noFill/>
        </a:ln>
      </xdr:spPr>
    </xdr:pic>
    <xdr:clientData/>
  </xdr:twoCellAnchor>
  <xdr:twoCellAnchor editAs="oneCell">
    <xdr:from>
      <xdr:col>10</xdr:col>
      <xdr:colOff>294154</xdr:colOff>
      <xdr:row>17</xdr:row>
      <xdr:rowOff>238126</xdr:rowOff>
    </xdr:from>
    <xdr:to>
      <xdr:col>10</xdr:col>
      <xdr:colOff>1723987</xdr:colOff>
      <xdr:row>17</xdr:row>
      <xdr:rowOff>1190626</xdr:rowOff>
    </xdr:to>
    <xdr:pic>
      <xdr:nvPicPr>
        <xdr:cNvPr id="11" name="10 Imagen" descr="http://profesores.aulaplaneta.com/DNNPlayerPackages/Package14192/InfoGuion/cuadernoestudio/images_xml/CN_08_09_img7_zoom.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682757" y="13264964"/>
          <a:ext cx="1429833" cy="952500"/>
        </a:xfrm>
        <a:prstGeom prst="rect">
          <a:avLst/>
        </a:prstGeom>
        <a:noFill/>
        <a:ln>
          <a:noFill/>
        </a:ln>
      </xdr:spPr>
    </xdr:pic>
    <xdr:clientData/>
  </xdr:twoCellAnchor>
  <xdr:twoCellAnchor editAs="oneCell">
    <xdr:from>
      <xdr:col>10</xdr:col>
      <xdr:colOff>294155</xdr:colOff>
      <xdr:row>18</xdr:row>
      <xdr:rowOff>196102</xdr:rowOff>
    </xdr:from>
    <xdr:to>
      <xdr:col>10</xdr:col>
      <xdr:colOff>1868021</xdr:colOff>
      <xdr:row>18</xdr:row>
      <xdr:rowOff>1327000</xdr:rowOff>
    </xdr:to>
    <xdr:pic>
      <xdr:nvPicPr>
        <xdr:cNvPr id="12" name="11 Imagen" descr="http://profesores.aulaplaneta.com/DNNPlayerPackages/Package14192/InfoGuion/cuadernoestudio/images_xml/CN_08_09_img8_zoom.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682758" y="14469595"/>
          <a:ext cx="1573866" cy="1130898"/>
        </a:xfrm>
        <a:prstGeom prst="rect">
          <a:avLst/>
        </a:prstGeom>
        <a:noFill/>
        <a:ln>
          <a:noFill/>
        </a:ln>
      </xdr:spPr>
    </xdr:pic>
    <xdr:clientData/>
  </xdr:twoCellAnchor>
  <xdr:twoCellAnchor editAs="oneCell">
    <xdr:from>
      <xdr:col>10</xdr:col>
      <xdr:colOff>574301</xdr:colOff>
      <xdr:row>19</xdr:row>
      <xdr:rowOff>224117</xdr:rowOff>
    </xdr:from>
    <xdr:to>
      <xdr:col>10</xdr:col>
      <xdr:colOff>1586791</xdr:colOff>
      <xdr:row>19</xdr:row>
      <xdr:rowOff>1187712</xdr:rowOff>
    </xdr:to>
    <xdr:pic>
      <xdr:nvPicPr>
        <xdr:cNvPr id="13" name="12 Imagen"/>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962904" y="15884338"/>
          <a:ext cx="1012490" cy="963595"/>
        </a:xfrm>
        <a:prstGeom prst="rect">
          <a:avLst/>
        </a:prstGeom>
        <a:noFill/>
      </xdr:spPr>
    </xdr:pic>
    <xdr:clientData/>
  </xdr:twoCellAnchor>
  <xdr:twoCellAnchor editAs="oneCell">
    <xdr:from>
      <xdr:col>10</xdr:col>
      <xdr:colOff>280148</xdr:colOff>
      <xdr:row>21</xdr:row>
      <xdr:rowOff>210111</xdr:rowOff>
    </xdr:from>
    <xdr:to>
      <xdr:col>10</xdr:col>
      <xdr:colOff>2017060</xdr:colOff>
      <xdr:row>21</xdr:row>
      <xdr:rowOff>1075765</xdr:rowOff>
    </xdr:to>
    <xdr:pic>
      <xdr:nvPicPr>
        <xdr:cNvPr id="15" name="14 Imagen" descr="http://profesores.aulaplaneta.com/DNNPlayerPackages/Package14557/InfoGuion/cuadernoestudio/images_xml/TC_08_05_img4_small.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668751" y="18559743"/>
          <a:ext cx="1736912" cy="865654"/>
        </a:xfrm>
        <a:prstGeom prst="rect">
          <a:avLst/>
        </a:prstGeom>
        <a:noFill/>
        <a:ln>
          <a:noFill/>
        </a:ln>
      </xdr:spPr>
    </xdr:pic>
    <xdr:clientData/>
  </xdr:twoCellAnchor>
  <xdr:twoCellAnchor editAs="oneCell">
    <xdr:from>
      <xdr:col>10</xdr:col>
      <xdr:colOff>238125</xdr:colOff>
      <xdr:row>22</xdr:row>
      <xdr:rowOff>84043</xdr:rowOff>
    </xdr:from>
    <xdr:to>
      <xdr:col>10</xdr:col>
      <xdr:colOff>2017059</xdr:colOff>
      <xdr:row>22</xdr:row>
      <xdr:rowOff>1134595</xdr:rowOff>
    </xdr:to>
    <xdr:pic>
      <xdr:nvPicPr>
        <xdr:cNvPr id="16" name="15 Imagen" descr="http://profesores.aulaplaneta.com/DNNPlayerPackages/Package14324/InfoGuion/cuadernoestudio/images_xml/FQ_10_08_img5_small.jpg">
          <a:hlinkClick xmlns:r="http://schemas.openxmlformats.org/officeDocument/2006/relationships" r:id="rId14"/>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626728" y="19834411"/>
          <a:ext cx="1778934" cy="1050552"/>
        </a:xfrm>
        <a:prstGeom prst="rect">
          <a:avLst/>
        </a:prstGeom>
        <a:noFill/>
        <a:ln>
          <a:noFill/>
        </a:ln>
      </xdr:spPr>
    </xdr:pic>
    <xdr:clientData/>
  </xdr:twoCellAnchor>
  <xdr:twoCellAnchor editAs="oneCell">
    <xdr:from>
      <xdr:col>10</xdr:col>
      <xdr:colOff>336178</xdr:colOff>
      <xdr:row>19</xdr:row>
      <xdr:rowOff>1316691</xdr:rowOff>
    </xdr:from>
    <xdr:to>
      <xdr:col>10</xdr:col>
      <xdr:colOff>1708313</xdr:colOff>
      <xdr:row>20</xdr:row>
      <xdr:rowOff>1148603</xdr:rowOff>
    </xdr:to>
    <xdr:pic>
      <xdr:nvPicPr>
        <xdr:cNvPr id="8" name="Imagen 7"/>
        <xdr:cNvPicPr>
          <a:picLocks noChangeAspect="1"/>
        </xdr:cNvPicPr>
      </xdr:nvPicPr>
      <xdr:blipFill>
        <a:blip xmlns:r="http://schemas.openxmlformats.org/officeDocument/2006/relationships" r:embed="rId16"/>
        <a:stretch>
          <a:fillRect/>
        </a:stretch>
      </xdr:blipFill>
      <xdr:spPr>
        <a:xfrm>
          <a:off x="16724781" y="16976912"/>
          <a:ext cx="1372135" cy="11626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8" zoomScaleNormal="68" zoomScalePageLayoutView="140" workbookViewId="0">
      <pane ySplit="9" topLeftCell="A13" activePane="bottomLeft" state="frozen"/>
      <selection pane="bottomLeft" activeCell="E4" sqref="E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9" t="s">
        <v>22</v>
      </c>
      <c r="D2" s="90"/>
      <c r="F2" s="82" t="s">
        <v>0</v>
      </c>
      <c r="G2" s="83"/>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91">
        <v>9</v>
      </c>
      <c r="D3" s="92"/>
      <c r="F3" s="84">
        <v>42461</v>
      </c>
      <c r="G3" s="85"/>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1" t="s">
        <v>188</v>
      </c>
      <c r="D4" s="92"/>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3" t="s">
        <v>189</v>
      </c>
      <c r="D5" s="94"/>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218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6" t="s">
        <v>62</v>
      </c>
      <c r="G8" s="87"/>
      <c r="H8" s="87"/>
      <c r="I8" s="8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93" customHeight="1" x14ac:dyDescent="0.25">
      <c r="A10" s="12" t="str">
        <f>IF(OR(B10&lt;&gt;"",J10&lt;&gt;""),"IMG01","")</f>
        <v>IMG01</v>
      </c>
      <c r="B10" s="78">
        <v>181908923</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CN_09_11_CO_IMG01_small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CN_09_11_CO_IMG01_zoom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09.5" customHeight="1" x14ac:dyDescent="0.25">
      <c r="A11" s="12" t="str">
        <f t="shared" ref="A11:A18" si="3">IF(OR(B11&lt;&gt;"",J11&lt;&gt;""),CONCATENATE(LEFT(A10,3),IF(MID(A10,4,2)+1&lt;10,CONCATENATE("0",MID(A10,4,2)+1))),"")</f>
        <v>IMG02</v>
      </c>
      <c r="B11" s="62" t="s">
        <v>193</v>
      </c>
      <c r="C11" s="20" t="str">
        <f t="shared" si="0"/>
        <v>Cuaderno de Estudio</v>
      </c>
      <c r="D11" s="63" t="s">
        <v>190</v>
      </c>
      <c r="E11" s="63" t="s">
        <v>153</v>
      </c>
      <c r="F11" s="13" t="str">
        <f t="shared" ref="F11:F74" si="4">IF(OR(B11&lt;&gt;"",J11&lt;&gt;""),CONCATENATE($C$7,"_",$A11,IF($G$4="Cuaderno de Estudio","_small",CONCATENATE(IF(I11="","","n"),IF(LEFT($G$5,1)="F",".jpg",".png")))),"")</f>
        <v>CN_09_11_CO_IMG02_small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CN_09_11_CO_IMG02_zoom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ht="119.25" customHeight="1" x14ac:dyDescent="0.25">
      <c r="A12" s="12" t="str">
        <f t="shared" si="3"/>
        <v>IMG03</v>
      </c>
      <c r="B12" s="62"/>
      <c r="C12" s="20" t="str">
        <f t="shared" si="0"/>
        <v>Cuaderno de Estudio</v>
      </c>
      <c r="D12" s="63" t="s">
        <v>195</v>
      </c>
      <c r="E12" s="63" t="s">
        <v>153</v>
      </c>
      <c r="F12" s="13" t="str">
        <f t="shared" si="4"/>
        <v>CN_09_11_CO_IMG03_small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CN_09_11_CO_IMG03_zoom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108" customHeight="1" x14ac:dyDescent="0.25">
      <c r="A13" s="12" t="str">
        <f t="shared" si="3"/>
        <v>IMG04</v>
      </c>
      <c r="B13" s="62">
        <v>106817387</v>
      </c>
      <c r="C13" s="20" t="str">
        <f t="shared" si="0"/>
        <v>Cuaderno de Estudio</v>
      </c>
      <c r="D13" s="63" t="s">
        <v>190</v>
      </c>
      <c r="E13" s="63" t="s">
        <v>153</v>
      </c>
      <c r="F13" s="13" t="str">
        <f t="shared" si="4"/>
        <v>CN_09_11_CO_IMG04_small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CN_09_11_CO_IMG04_zoom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107.25" customHeight="1" x14ac:dyDescent="0.25">
      <c r="A14" s="12" t="str">
        <f t="shared" si="3"/>
        <v>IMG05</v>
      </c>
      <c r="B14" s="62" t="s">
        <v>198</v>
      </c>
      <c r="C14" s="20" t="str">
        <f t="shared" si="0"/>
        <v>Cuaderno de Estudio</v>
      </c>
      <c r="D14" s="63" t="s">
        <v>195</v>
      </c>
      <c r="E14" s="63" t="s">
        <v>153</v>
      </c>
      <c r="F14" s="13" t="str">
        <f t="shared" si="4"/>
        <v>CN_09_11_CO_IMG05_small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CN_09_11_CO_IMG05_zoom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117" customHeight="1" x14ac:dyDescent="0.25">
      <c r="A15" s="12" t="str">
        <f t="shared" si="3"/>
        <v>IMG06</v>
      </c>
      <c r="B15" s="79" t="s">
        <v>200</v>
      </c>
      <c r="C15" s="20" t="str">
        <f t="shared" si="0"/>
        <v>Cuaderno de Estudio</v>
      </c>
      <c r="D15" s="63" t="s">
        <v>195</v>
      </c>
      <c r="E15" s="63" t="s">
        <v>153</v>
      </c>
      <c r="F15" s="13" t="str">
        <f t="shared" si="4"/>
        <v>CN_09_11_CO_IMG06_small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CN_09_11_CO_IMG06_zoom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199</v>
      </c>
      <c r="K15" s="66"/>
      <c r="O15" s="2" t="str">
        <f>'Definición técnica de imagenes'!A24</f>
        <v>F6B</v>
      </c>
    </row>
    <row r="16" spans="1:16" s="11" customFormat="1" ht="99" customHeight="1" x14ac:dyDescent="0.3">
      <c r="A16" s="12" t="str">
        <f t="shared" si="3"/>
        <v>IMG07</v>
      </c>
      <c r="B16" s="78" t="s">
        <v>201</v>
      </c>
      <c r="C16" s="20" t="str">
        <f t="shared" si="0"/>
        <v>Cuaderno de Estudio</v>
      </c>
      <c r="D16" s="63" t="s">
        <v>195</v>
      </c>
      <c r="E16" s="63" t="s">
        <v>153</v>
      </c>
      <c r="F16" s="13" t="str">
        <f t="shared" si="4"/>
        <v>CN_09_11_CO_IMG07_small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CN_09_11_CO_IMG07_zoom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202</v>
      </c>
      <c r="K16" s="68"/>
      <c r="O16" s="2" t="str">
        <f>'Definición técnica de imagenes'!A25</f>
        <v>F7</v>
      </c>
    </row>
    <row r="17" spans="1:15" s="11" customFormat="1" ht="105" customHeight="1" x14ac:dyDescent="0.25">
      <c r="A17" s="12" t="str">
        <f t="shared" si="3"/>
        <v>IMG08</v>
      </c>
      <c r="B17" s="80" t="s">
        <v>204</v>
      </c>
      <c r="C17" s="20" t="str">
        <f t="shared" si="0"/>
        <v>Cuaderno de Estudio</v>
      </c>
      <c r="D17" s="63" t="s">
        <v>190</v>
      </c>
      <c r="E17" s="63" t="s">
        <v>154</v>
      </c>
      <c r="F17" s="13" t="str">
        <f t="shared" si="4"/>
        <v>CN_09_11_CO_IMG08_small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CN_09_11_CO_IMG08_zoom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98.25" customHeight="1" x14ac:dyDescent="0.25">
      <c r="A18" s="12" t="str">
        <f t="shared" si="3"/>
        <v>IMG09</v>
      </c>
      <c r="B18" s="78" t="s">
        <v>205</v>
      </c>
      <c r="C18" s="20" t="str">
        <f t="shared" si="0"/>
        <v>Cuaderno de Estudio</v>
      </c>
      <c r="D18" s="63" t="s">
        <v>190</v>
      </c>
      <c r="E18" s="63" t="s">
        <v>153</v>
      </c>
      <c r="F18" s="13" t="str">
        <f t="shared" si="4"/>
        <v>CN_09_11_CO_IMG09_small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CN_09_11_CO_IMG09_zoom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206</v>
      </c>
      <c r="K18" s="66"/>
      <c r="O18" s="2" t="str">
        <f>'Definición técnica de imagenes'!A30</f>
        <v>F8</v>
      </c>
    </row>
    <row r="19" spans="1:15" s="11" customFormat="1" ht="109.5" customHeight="1" x14ac:dyDescent="0.3">
      <c r="A19" s="12" t="s">
        <v>211</v>
      </c>
      <c r="B19" s="78" t="s">
        <v>207</v>
      </c>
      <c r="C19" s="20" t="str">
        <f t="shared" si="0"/>
        <v>Cuaderno de Estudio</v>
      </c>
      <c r="D19" s="63" t="s">
        <v>190</v>
      </c>
      <c r="E19" s="63" t="s">
        <v>153</v>
      </c>
      <c r="F19" s="13" t="str">
        <f t="shared" si="4"/>
        <v>CN_09_11_CO_IMG10_small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CN_09_11_CO_IMG10_zoom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208</v>
      </c>
      <c r="K19" s="68"/>
      <c r="O19" s="2" t="str">
        <f>'Definición técnica de imagenes'!A31</f>
        <v>F10</v>
      </c>
    </row>
    <row r="20" spans="1:15" s="11" customFormat="1" ht="105" customHeight="1" x14ac:dyDescent="0.25">
      <c r="A20" s="12" t="s">
        <v>212</v>
      </c>
      <c r="B20" s="62" t="s">
        <v>210</v>
      </c>
      <c r="C20" s="20" t="str">
        <f t="shared" si="0"/>
        <v>Cuaderno de Estudio</v>
      </c>
      <c r="D20" s="63" t="s">
        <v>190</v>
      </c>
      <c r="E20" s="63" t="s">
        <v>154</v>
      </c>
      <c r="F20" s="13" t="str">
        <f t="shared" si="4"/>
        <v>CN_09_11_CO_IMG11_small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CN_09_11_CO_IMG11_zoom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209</v>
      </c>
      <c r="K20" s="66"/>
      <c r="O20" s="2" t="str">
        <f>'Definición técnica de imagenes'!A32</f>
        <v>F10B</v>
      </c>
    </row>
    <row r="21" spans="1:15" s="11" customFormat="1" ht="106.5" customHeight="1" x14ac:dyDescent="0.25">
      <c r="A21" s="12" t="str">
        <f t="shared" ref="A21:A50" si="6">IF(OR(B21&lt;&gt;"",J21&lt;&gt;""),CONCATENATE(LEFT(A20,3),IF(MID(A20,4,2)+1&lt;10,CONCATENATE("0",MID(A20,4,2)+1),MID(A20,4,2)+1)),"")</f>
        <v>IMG12</v>
      </c>
      <c r="B21" s="81">
        <v>155958647</v>
      </c>
      <c r="C21" s="20" t="str">
        <f t="shared" si="0"/>
        <v>Cuaderno de Estudio</v>
      </c>
      <c r="D21" s="63" t="s">
        <v>195</v>
      </c>
      <c r="E21" s="63" t="s">
        <v>154</v>
      </c>
      <c r="F21" s="13" t="str">
        <f t="shared" si="4"/>
        <v>CN_09_11_CO_IMG12_small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CN_09_11_CO_IMG12_zoom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213</v>
      </c>
      <c r="K21" s="66" t="s">
        <v>219</v>
      </c>
      <c r="O21" s="2" t="str">
        <f>'Definición técnica de imagenes'!A33</f>
        <v>F11</v>
      </c>
    </row>
    <row r="22" spans="1:15" s="11" customFormat="1" ht="110.25" customHeight="1" x14ac:dyDescent="0.25">
      <c r="A22" s="12" t="str">
        <f t="shared" si="6"/>
        <v>IMG13</v>
      </c>
      <c r="B22" s="62" t="s">
        <v>215</v>
      </c>
      <c r="C22" s="20" t="str">
        <f t="shared" si="0"/>
        <v>Cuaderno de Estudio</v>
      </c>
      <c r="D22" s="63" t="s">
        <v>195</v>
      </c>
      <c r="E22" s="63" t="s">
        <v>153</v>
      </c>
      <c r="F22" s="13" t="str">
        <f t="shared" si="4"/>
        <v>CN_09_11_CO_IMG13_small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CN_09_11_CO_IMG13_zoom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214</v>
      </c>
      <c r="K22" s="69"/>
      <c r="O22" s="2" t="str">
        <f>'Definición técnica de imagenes'!A34</f>
        <v>F12</v>
      </c>
    </row>
    <row r="23" spans="1:15" s="11" customFormat="1" ht="105" customHeight="1" x14ac:dyDescent="0.25">
      <c r="A23" s="12" t="str">
        <f t="shared" si="6"/>
        <v>IMG14</v>
      </c>
      <c r="B23" s="62" t="s">
        <v>216</v>
      </c>
      <c r="C23" s="20" t="str">
        <f t="shared" si="0"/>
        <v>Cuaderno de Estudio</v>
      </c>
      <c r="D23" s="63" t="s">
        <v>195</v>
      </c>
      <c r="E23" s="63" t="s">
        <v>153</v>
      </c>
      <c r="F23" s="13" t="str">
        <f t="shared" si="4"/>
        <v>CN_09_11_CO_IMG14_small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CN_09_11_CO_IMG14_zoom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217</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7" t="s">
        <v>38</v>
      </c>
      <c r="B1" s="98"/>
      <c r="C1" s="98"/>
      <c r="D1" s="98"/>
      <c r="E1" s="98"/>
      <c r="F1" s="99"/>
    </row>
    <row r="2" spans="1:11" x14ac:dyDescent="0.25">
      <c r="A2" s="30" t="s">
        <v>42</v>
      </c>
      <c r="B2" s="31"/>
      <c r="C2" s="100" t="s">
        <v>13</v>
      </c>
      <c r="D2" s="101"/>
      <c r="E2" s="102"/>
      <c r="F2" s="32"/>
    </row>
    <row r="3" spans="1:11" ht="63" x14ac:dyDescent="0.25">
      <c r="A3" s="33" t="s">
        <v>43</v>
      </c>
      <c r="B3" s="31"/>
      <c r="C3" s="106" t="s">
        <v>14</v>
      </c>
      <c r="D3" s="107"/>
      <c r="E3" s="108"/>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9" t="str">
        <f>CONCATENATE(H21,"_",I21,"_",J21,"_CO")</f>
        <v>LE_07_04_CO</v>
      </c>
      <c r="E5" s="110"/>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5" t="str">
        <f>CONCATENATE("SolicitudGrafica_",D5,".xls")</f>
        <v>SolicitudGrafica_LE_07_04_CO.xls</v>
      </c>
      <c r="E7" s="95"/>
      <c r="F7" s="96"/>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7" t="s">
        <v>41</v>
      </c>
      <c r="B13" s="98"/>
      <c r="C13" s="98"/>
      <c r="D13" s="98"/>
      <c r="E13" s="98"/>
      <c r="F13" s="99"/>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0" t="s">
        <v>49</v>
      </c>
      <c r="D15" s="101"/>
      <c r="E15" s="101"/>
      <c r="F15" s="102"/>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3" t="str">
        <f>CONCATENATE(H21,"_",I21,"_",J21,"_",K45)</f>
        <v>LE_07_04_REC10</v>
      </c>
      <c r="E17" s="104"/>
      <c r="F17" s="105"/>
      <c r="J17" s="22">
        <v>14</v>
      </c>
      <c r="K17" s="22">
        <v>14</v>
      </c>
    </row>
    <row r="18" spans="1:11" ht="79.5" thickBot="1" x14ac:dyDescent="0.3">
      <c r="A18" s="33" t="s">
        <v>48</v>
      </c>
      <c r="B18" s="31"/>
      <c r="C18" s="59" t="s">
        <v>120</v>
      </c>
      <c r="D18" s="95" t="str">
        <f>CONCATENATE("SolicitudGrafica_",D17,".xls")</f>
        <v>SolicitudGrafica_LE_07_04_REC10.xls</v>
      </c>
      <c r="E18" s="95"/>
      <c r="F18" s="96"/>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2" t="s">
        <v>56</v>
      </c>
      <c r="B1" s="112" t="s">
        <v>149</v>
      </c>
      <c r="C1" s="112" t="s">
        <v>63</v>
      </c>
      <c r="D1" s="112" t="s">
        <v>64</v>
      </c>
      <c r="E1" s="112" t="s">
        <v>5</v>
      </c>
      <c r="F1" s="112" t="s">
        <v>65</v>
      </c>
      <c r="G1" s="112" t="s">
        <v>66</v>
      </c>
      <c r="H1" s="111" t="s">
        <v>68</v>
      </c>
      <c r="I1" s="111"/>
    </row>
    <row r="2" spans="1:10" x14ac:dyDescent="0.25">
      <c r="A2" s="112"/>
      <c r="B2" s="112"/>
      <c r="C2" s="112"/>
      <c r="D2" s="112"/>
      <c r="E2" s="112"/>
      <c r="F2" s="112"/>
      <c r="G2" s="112"/>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2016-04-05T01:51:00Z</dcterms:modified>
</cp:coreProperties>
</file>