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ana\Dropbox\ASEGURESE\PLANETA\GUION 7 CN_09_11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62913"/>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H20" i="1"/>
  <c r="H19" i="1"/>
  <c r="H18" i="1"/>
  <c r="H17" i="1"/>
  <c r="H16" i="1"/>
  <c r="H15" i="1"/>
  <c r="H14" i="1"/>
  <c r="H13" i="1"/>
  <c r="H12" i="1"/>
  <c r="H11" i="1"/>
  <c r="K45" i="2"/>
  <c r="J21" i="2"/>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D17" i="2"/>
  <c r="D18" i="2"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<sst xmlns="http://schemas.openxmlformats.org/spreadsheetml/2006/main" count="401" uniqueCount="207">
  <si>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</si>
  <si>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</si>
  <si>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</si>
  <si>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</si>
  <si>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</si>
  <si>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</si>
  <si>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</si>
  <si>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</si>
  <si>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</si>
  <si>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</si>
  <si>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</si>
  <si>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</si>
  <si>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</si>
  <si>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</si>
  <si>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</si>
  <si>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</si>
  <si>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</si>
  <si>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</si>
  <si>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</si>
  <si>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</si>
  <si>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</si>
  <si>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</si>
  <si>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</si>
  <si>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</si>
  <si>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</si>
  <si>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</si>
  <si>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</si>
  <si>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</si>
  <si>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</si>
  <si>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</si>
  <si>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</si>
  <si>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</si>
  <si>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</si>
  <si>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</si>
  <si>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</si>
  <si>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</si>
  <si>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</si>
  <si>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</si>
  <si>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</si>
  <si>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</si>
  <si>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</si>
  <si>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</si>
  <si>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</si>
  <si>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</si>
  <si>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</si>
  <si>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</si>
  <si>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</si>
  <si>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</si>
  <si>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</si>
  <si>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</si>
  <si>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</si>
  <si>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</si>
  <si>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</si>
  <si>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</si>
  <si>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</si>
  <si>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</si>
  <si>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</si>
  <si>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</si>
  <si>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</si>
  <si>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</si>
  <si>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</si>
  <si>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</si>
  <si>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</si>
  <si>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</si>
  <si>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</si>
  <si>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</si>
  <si>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</si>
  <si>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</si>
  <si>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</si>
  <si>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</si>
  <si>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</si>
  <si>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</si>
  <si>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</si>
  <si>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</si>
  <si>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</si>
  <si>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</si>
  <si>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</si>
  <si>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</si>
  <si>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</si>
  <si>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</si>
  <si>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</si>
  <si>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</si>
  <si>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</si>
  <si>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</si>
  <si>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</si>
  <si>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</si>
  <si>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</si>
  <si>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</si>
  <si>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</si>
  <si>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</si>
  <si>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</si>
  <si>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</si>
  <si>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</si>
  <si>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</si>
  <si>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</si>
  <si>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</si>
  <si>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</si>
  <si>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</si>
  <si>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</si>
  <si>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</si>
  <si>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</si>
  <si>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</si>
  <si>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</si>
  <si>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</si>
  <si>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</si>
  <si>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</si>
  <si>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</si>
  <si>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</si>
  <si>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</si>
  <si>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</si>
  <si>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</si>
  <si>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</si>
  <si>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</si>
  <si>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</si>
  <si>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</si>
  <si>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</si>
  <si>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</si>
  <si>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</si>
  <si>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</si>
  <si>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</si>
  <si>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</si>
  <si>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</si>
  <si>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</si>
  <si>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</si>
  <si>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</si>
  <si>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</si>
  <si>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</si>
  <si>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</si>
  <si>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</si>
  <si>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</si>
  <si>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</si>
  <si>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</si>
  <si>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</si>
  <si>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</si>
  <si>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</si>
  <si>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</si>
  <si>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</si>
  <si>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</si>
  <si>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</si>
  <si>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</si>
  <si>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</si>
  <si>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</si>
  <si>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</si>
  <si>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</si>
  <si>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</si>
  <si>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</si>
  <si>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</si>
  <si>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</si>
  <si>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</si>
  <si>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</si>
  <si>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</si>
  <si>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</si>
  <si>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</si>
  <si>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</si>
  <si>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</si>
  <si>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</si>
  <si>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</si>
  <si>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</si>
  <si>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</si>
  <si>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</si>
  <si>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</si>
  <si>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</si>
  <si>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</si>
  <si>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</si>
  <si>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</si>
  <si>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</si>
  <si>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</si>
  <si>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</si>
  <si>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</si>
  <si>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</si>
  <si>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</si>
  <si>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</si>
  <si>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</si>
  <si>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</si>
  <si>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</si>
  <si>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</si>
  <si>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</si>
  <si>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</si>
  <si>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</si>
  <si>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</si>
  <si>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</si>
  <si>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</si>
  <si>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</si>
  <si>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</si>
  <si>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</si>
  <si>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</si>
  <si>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</si>
  <si>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DIANA GARCIA</t>
  </si>
  <si>
    <t>El calor y la temperatura</t>
  </si>
  <si>
    <t>CN_09_11_REC10</t>
  </si>
  <si>
    <t>Ilustración</t>
  </si>
  <si>
    <t>Termómetro</t>
  </si>
  <si>
    <t>http://q.sb-10.org/pars_docs/refs/14/13125/13125_html_6caf6753.gif</t>
  </si>
  <si>
    <t>cajitas con termómetros y una con fuego calentándose</t>
  </si>
  <si>
    <t>Donde esta el espacio que dice TEXTO CENTRADO A LA IZQUIERDA, dejarlo en blaco para poner el texto sobre la plantilla del recurso (quitar y dejar ese espacio en blanco)</t>
  </si>
  <si>
    <t>Fotografía</t>
  </si>
  <si>
    <t>Termómetros azul y rojo</t>
  </si>
  <si>
    <t>Ubicar la imagen hacia la izquierda en mitad de la pantalla y espacio en blanco a la derecha para escribir en la otra mitad</t>
  </si>
  <si>
    <t>Señor con calor</t>
  </si>
  <si>
    <t>Termómetros digitales</t>
  </si>
  <si>
    <t>Dejar un espacio en la parte inferior para colocar un texto</t>
  </si>
  <si>
    <t>ermómetro de mercurio</t>
  </si>
  <si>
    <t>bebe y termómetro</t>
  </si>
  <si>
    <t>escalas kelvin</t>
  </si>
  <si>
    <t>escala celcius</t>
  </si>
  <si>
    <t>termómetro en el hielo</t>
  </si>
  <si>
    <t>escalas farhenheit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</si>
</sst>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10</xdr:row>
      <xdr:rowOff>1</xdr:rowOff>
    </xdr:from>
    <xdr:to>
      <xdr:col>10</xdr:col>
      <xdr:colOff>1348363</xdr:colOff>
      <xdr:row>10</xdr:row>
      <xdr:rowOff>802823</xdr:rowOff>
    </xdr:to>
    <xdr:pic>
      <xdr:nvPicPr>
        <xdr:cNvPr id="2" name="Imagen 1"/>
        <xdr:cNvPicPr>
          <a:picLocks noChangeAspect="1"/>
        </xdr:cNvPicPr>
      </xdr:nvPicPr>
      <xdr:blipFill>
        <a:blip xmlns:r="http://schemas.openxmlformats.org/officeDocument/2006/relationships" r:embed="rId1"/>
        <a:stretch>
          <a:fillRect/>
        </a:stretch>
      </xdr:blipFill>
      <xdr:spPr>
        <a:xfrm>
          <a:off x="16369393" y="2299608"/>
          <a:ext cx="1348363" cy="80282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70" zoomScaleNormal="70" zoomScalePageLayoutView="140" workbookViewId="0">
      <pane ySplit="9" topLeftCell="A10" activePane="bottomLeft" state="frozen"/>
      <selection pane="bottomLeft" activeCell="B21" sqref="B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Diaporama F1</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42465</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184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Diaporama F1</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267684842</v>
      </c>
      <c r="C10" s="20" t="str">
        <f t="shared" ref="C10:C41" si="0">IF(OR(B10&lt;&gt;"",J10&lt;&gt;""),IF($G$4="Recurso",CONCATENATE($G$4," ",$G$5),$G$4),"")</f>
        <v>Recurso Diaporama F1</v>
      </c>
      <c r="D10" s="63" t="s">
        <v>190</v>
      </c>
      <c r="E10" s="63" t="s">
        <v>155</v>
      </c>
      <c r="F10" s="13" t="str">
        <f t="shared" ref="F10" ca="1" si="1">IF(OR(B10&lt;&gt;"",J10&lt;&gt;""),CONCATENATE($C$7,"_",$A10,IF($G$4="Cuaderno de Estudio","_small",CONCATENATE(IF(I10="","","n"),IF(LEFT($G$5,1)="F",".jpg",".png")))),"")</f>
        <v>CN_09_11_REC10_IMG01.png</v>
      </c>
      <c r="G10" s="13" t="str">
        <f ca="1">IF($F10&lt;&gt;"",IF($G$4="Recurso",VLOOKUP($E10,OFFSET('Definición técnica de imagenes'!$A$1,MATCH($G$5,'Definición técnica de imagenes'!$A$1:$A$104,0)-1,1,COUNTIF('Definición técnica de imagenes'!$A$3:$A$102,$G$5),5),5,FALSE),'Definición técnica de imagenes'!$F$16),"")</f>
        <v>950 x 608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22.25" customHeight="1" x14ac:dyDescent="0.25">
      <c r="A11" s="12" t="str">
        <f t="shared" ref="A11:A18" si="3">IF(OR(B11&lt;&gt;"",J11&lt;&gt;""),CONCATENATE(LEFT(A10,3),IF(MID(A10,4,2)+1&lt;10,CONCATENATE("0",MID(A10,4,2)+1))),"")</f>
        <v>IMG02</v>
      </c>
      <c r="B11" s="62" t="s">
        <v>192</v>
      </c>
      <c r="C11" s="20" t="str">
        <f t="shared" si="0"/>
        <v>Recurso Diaporama F1</v>
      </c>
      <c r="D11" s="63" t="s">
        <v>190</v>
      </c>
      <c r="E11" s="63" t="s">
        <v>155</v>
      </c>
      <c r="F11" s="13" t="str">
        <f t="shared" ref="F11:F74" ca="1" si="4">IF(OR(B11&lt;&gt;"",J11&lt;&gt;""),CONCATENATE($C$7,"_",$A11,IF($G$4="Cuaderno de Estudio","_small",CONCATENATE(IF(I11="","","n"),IF(LEFT($G$5,1)="F",".jpg",".png")))),"")</f>
        <v>CN_09_11_REC10_IMG02.png</v>
      </c>
      <c r="G11" s="13" t="str">
        <f ca="1">IF($F11&lt;&gt;"",IF($G$4="Recurso",VLOOKUP($E11,OFFSET('Definición técnica de imagenes'!$A$1,MATCH($G$5,'Definición técnica de imagenes'!$A$1:$A$104,0)-1,1,COUNTIF('Definición técnica de imagenes'!$A$3:$A$102,$G$5),5),5,FALSE),'Definición técnica de imagenes'!$F$16),"")</f>
        <v>950 x 608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193</v>
      </c>
      <c r="K11" s="65" t="s">
        <v>194</v>
      </c>
      <c r="O11" s="2" t="str">
        <f>'Definición técnica de imagenes'!A13</f>
        <v>M101</v>
      </c>
    </row>
    <row r="12" spans="1:16" s="11" customFormat="1" ht="54" x14ac:dyDescent="0.25">
      <c r="A12" s="12" t="str">
        <f t="shared" si="3"/>
        <v>IMG03</v>
      </c>
      <c r="B12" s="62">
        <v>49130350</v>
      </c>
      <c r="C12" s="20" t="str">
        <f t="shared" si="0"/>
        <v>Recurso Diaporama F1</v>
      </c>
      <c r="D12" s="63" t="s">
        <v>190</v>
      </c>
      <c r="E12" s="63" t="s">
        <v>155</v>
      </c>
      <c r="F12" s="13" t="str">
        <f t="shared" ca="1" si="4"/>
        <v>CN_09_11_REC10_IMG03.png</v>
      </c>
      <c r="G12" s="13" t="str">
        <f ca="1">IF($F12&lt;&gt;"",IF($G$4="Recurso",VLOOKUP($E12,OFFSET('Definición técnica de imagenes'!$A$1,MATCH($G$5,'Definición técnica de imagenes'!$A$1:$A$104,0)-1,1,COUNTIF('Definición técnica de imagenes'!$A$3:$A$102,$G$5),5),5,FALSE),'Definición técnica de imagenes'!$F$16),"")</f>
        <v>950 x 608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196</v>
      </c>
      <c r="K12" s="64" t="s">
        <v>197</v>
      </c>
      <c r="O12" s="2" t="str">
        <f>'Definición técnica de imagenes'!A18</f>
        <v>Diaporama F1</v>
      </c>
    </row>
    <row r="13" spans="1:16" s="11" customFormat="1" x14ac:dyDescent="0.25">
      <c r="A13" s="12" t="str">
        <f t="shared" si="3"/>
        <v>IMG04</v>
      </c>
      <c r="B13" s="62">
        <v>293047637</v>
      </c>
      <c r="C13" s="20" t="str">
        <f t="shared" si="0"/>
        <v>Recurso Diaporama F1</v>
      </c>
      <c r="D13" s="63" t="s">
        <v>195</v>
      </c>
      <c r="E13" s="63" t="s">
        <v>155</v>
      </c>
      <c r="F13" s="13" t="str">
        <f t="shared" ca="1" si="4"/>
        <v>CN_09_11_REC10_IMG04.png</v>
      </c>
      <c r="G13" s="13" t="str">
        <f ca="1">IF($F13&lt;&gt;"",IF($G$4="Recurso",VLOOKUP($E13,OFFSET('Definición técnica de imagenes'!$A$1,MATCH($G$5,'Definición técnica de imagenes'!$A$1:$A$104,0)-1,1,COUNTIF('Definición técnica de imagenes'!$A$3:$A$102,$G$5),5),5,FALSE),'Definición técnica de imagenes'!$F$16),"")</f>
        <v>950 x 608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198</v>
      </c>
      <c r="K13" s="64"/>
      <c r="O13" s="2" t="str">
        <f>'Definición técnica de imagenes'!A19</f>
        <v>F4</v>
      </c>
    </row>
    <row r="14" spans="1:16" s="11" customFormat="1" ht="27" x14ac:dyDescent="0.25">
      <c r="A14" s="12" t="str">
        <f t="shared" si="3"/>
        <v>IMG05</v>
      </c>
      <c r="B14" s="62">
        <v>330496538</v>
      </c>
      <c r="C14" s="20" t="str">
        <f t="shared" si="0"/>
        <v>Recurso Diaporama F1</v>
      </c>
      <c r="D14" s="63" t="s">
        <v>195</v>
      </c>
      <c r="E14" s="63" t="s">
        <v>155</v>
      </c>
      <c r="F14" s="13" t="str">
        <f t="shared" ca="1" si="4"/>
        <v>CN_09_11_REC10_IMG05.png</v>
      </c>
      <c r="G14" s="13" t="str">
        <f ca="1">IF($F14&lt;&gt;"",IF($G$4="Recurso",VLOOKUP($E14,OFFSET('Definición técnica de imagenes'!$A$1,MATCH($G$5,'Definición técnica de imagenes'!$A$1:$A$104,0)-1,1,COUNTIF('Definición técnica de imagenes'!$A$3:$A$102,$G$5),5),5,FALSE),'Definición técnica de imagenes'!$F$16),"")</f>
        <v>950 x 608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199</v>
      </c>
      <c r="K14" s="64" t="s">
        <v>200</v>
      </c>
      <c r="O14" s="2" t="str">
        <f>'Definición técnica de imagenes'!A22</f>
        <v>F6</v>
      </c>
    </row>
    <row r="15" spans="1:16" s="11" customFormat="1" x14ac:dyDescent="0.25">
      <c r="A15" s="12" t="str">
        <f t="shared" si="3"/>
        <v>IMG06</v>
      </c>
      <c r="B15" s="62">
        <v>137898614</v>
      </c>
      <c r="C15" s="20" t="str">
        <f t="shared" si="0"/>
        <v>Recurso Diaporama F1</v>
      </c>
      <c r="D15" s="63" t="s">
        <v>195</v>
      </c>
      <c r="E15" s="63" t="s">
        <v>155</v>
      </c>
      <c r="F15" s="13" t="str">
        <f t="shared" ca="1" si="4"/>
        <v>CN_09_11_REC10_IMG06.png</v>
      </c>
      <c r="G15" s="13" t="str">
        <f ca="1">IF($F15&lt;&gt;"",IF($G$4="Recurso",VLOOKUP($E15,OFFSET('Definición técnica de imagenes'!$A$1,MATCH($G$5,'Definición técnica de imagenes'!$A$1:$A$104,0)-1,1,COUNTIF('Definición técnica de imagenes'!$A$3:$A$102,$G$5),5),5,FALSE),'Definición técnica de imagenes'!$F$16),"")</f>
        <v>950 x 608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201</v>
      </c>
      <c r="K15" s="66"/>
      <c r="O15" s="2" t="str">
        <f>'Definición técnica de imagenes'!A24</f>
        <v>F6B</v>
      </c>
    </row>
    <row r="16" spans="1:16" s="11" customFormat="1" ht="14.25" x14ac:dyDescent="0.3">
      <c r="A16" s="12" t="str">
        <f t="shared" si="3"/>
        <v>IMG07</v>
      </c>
      <c r="B16" s="62">
        <v>270502763</v>
      </c>
      <c r="C16" s="20" t="str">
        <f t="shared" si="0"/>
        <v>Recurso Diaporama F1</v>
      </c>
      <c r="D16" s="63" t="s">
        <v>195</v>
      </c>
      <c r="E16" s="63" t="s">
        <v>155</v>
      </c>
      <c r="F16" s="13" t="str">
        <f t="shared" ca="1" si="4"/>
        <v>CN_09_11_REC10_IMG07.png</v>
      </c>
      <c r="G16" s="13" t="str">
        <f ca="1">IF($F16&lt;&gt;"",IF($G$4="Recurso",VLOOKUP($E16,OFFSET('Definición técnica de imagenes'!$A$1,MATCH($G$5,'Definición técnica de imagenes'!$A$1:$A$104,0)-1,1,COUNTIF('Definición técnica de imagenes'!$A$3:$A$102,$G$5),5),5,FALSE),'Definición técnica de imagenes'!$F$16),"")</f>
        <v>950 x 608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202</v>
      </c>
      <c r="K16" s="68"/>
      <c r="O16" s="2" t="str">
        <f>'Definición técnica de imagenes'!A25</f>
        <v>F7</v>
      </c>
    </row>
    <row r="17" spans="1:15" s="11" customFormat="1" x14ac:dyDescent="0.25">
      <c r="A17" s="12" t="str">
        <f t="shared" si="3"/>
        <v>IMG08</v>
      </c>
      <c r="B17" s="62">
        <v>137934536</v>
      </c>
      <c r="C17" s="20" t="str">
        <f t="shared" si="0"/>
        <v>Recurso Diaporama F1</v>
      </c>
      <c r="D17" s="63" t="s">
        <v>190</v>
      </c>
      <c r="E17" s="63" t="s">
        <v>155</v>
      </c>
      <c r="F17" s="13" t="str">
        <f t="shared" ca="1" si="4"/>
        <v>CN_09_11_REC10_IMG08.png</v>
      </c>
      <c r="G17" s="13" t="str">
        <f ca="1">IF($F17&lt;&gt;"",IF($G$4="Recurso",VLOOKUP($E17,OFFSET('Definición técnica de imagenes'!$A$1,MATCH($G$5,'Definición técnica de imagenes'!$A$1:$A$104,0)-1,1,COUNTIF('Definición técnica de imagenes'!$A$3:$A$102,$G$5),5),5,FALSE),'Definición técnica de imagenes'!$F$16),"")</f>
        <v>950 x 608 px</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t="s">
        <v>203</v>
      </c>
      <c r="K17" s="66"/>
      <c r="O17" s="2" t="str">
        <f>'Definición técnica de imagenes'!A27</f>
        <v>F7B</v>
      </c>
    </row>
    <row r="18" spans="1:15" s="11" customFormat="1" x14ac:dyDescent="0.25">
      <c r="A18" s="12" t="str">
        <f t="shared" si="3"/>
        <v>IMG09</v>
      </c>
      <c r="B18" s="62">
        <v>282639077</v>
      </c>
      <c r="C18" s="20" t="str">
        <f t="shared" si="0"/>
        <v>Recurso Diaporama F1</v>
      </c>
      <c r="D18" s="63" t="s">
        <v>195</v>
      </c>
      <c r="E18" s="63" t="s">
        <v>155</v>
      </c>
      <c r="F18" s="13" t="str">
        <f t="shared" ca="1" si="4"/>
        <v>CN_09_11_REC10_IMG09.png</v>
      </c>
      <c r="G18" s="13" t="str">
        <f ca="1">IF($F18&lt;&gt;"",IF($G$4="Recurso",VLOOKUP($E18,OFFSET('Definición técnica de imagenes'!$A$1,MATCH($G$5,'Definición técnica de imagenes'!$A$1:$A$104,0)-1,1,COUNTIF('Definición técnica de imagenes'!$A$3:$A$102,$G$5),5),5,FALSE),'Definición técnica de imagenes'!$F$16),"")</f>
        <v>950 x 608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204</v>
      </c>
      <c r="K18" s="66"/>
      <c r="O18" s="2" t="str">
        <f>'Definición técnica de imagenes'!A30</f>
        <v>F8</v>
      </c>
    </row>
    <row r="19" spans="1:15" s="11" customFormat="1" ht="14.25" x14ac:dyDescent="0.3">
      <c r="A19" s="12" t="str">
        <f t="shared" ref="A19:A50" si="6">IF(OR(B19&lt;&gt;"",J19&lt;&gt;""),CONCATENATE(LEFT(A18,3),IF(MID(A18,4,2)+1&lt;10,CONCATENATE("0",MID(A18,4,2)+1),MID(A18,4,2)+1)),"")</f>
        <v>IMG10</v>
      </c>
      <c r="B19" s="62">
        <v>361013462</v>
      </c>
      <c r="C19" s="20" t="str">
        <f t="shared" si="0"/>
        <v>Recurso Diaporama F1</v>
      </c>
      <c r="D19" s="63" t="s">
        <v>195</v>
      </c>
      <c r="E19" s="63" t="s">
        <v>155</v>
      </c>
      <c r="F19" s="13" t="str">
        <f t="shared" ca="1" si="4"/>
        <v>CN_09_11_REC10_IMG10.png</v>
      </c>
      <c r="G19" s="13" t="str">
        <f ca="1">IF($F19&lt;&gt;"",IF($G$4="Recurso",VLOOKUP($E19,OFFSET('Definición técnica de imagenes'!$A$1,MATCH($G$5,'Definición técnica de imagenes'!$A$1:$A$104,0)-1,1,COUNTIF('Definición técnica de imagenes'!$A$3:$A$102,$G$5),5),5,FALSE),'Definición técnica de imagenes'!$F$16),"")</f>
        <v>950 x 608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t="s">
        <v>205</v>
      </c>
      <c r="K19" s="68"/>
      <c r="O19" s="2" t="str">
        <f>'Definición técnica de imagenes'!A31</f>
        <v>F10</v>
      </c>
    </row>
    <row r="20" spans="1:15" s="11" customFormat="1" x14ac:dyDescent="0.25">
      <c r="A20" s="12" t="str">
        <f t="shared" si="6"/>
        <v>IMG11</v>
      </c>
      <c r="B20" s="62">
        <v>193375658</v>
      </c>
      <c r="C20" s="20" t="str">
        <f t="shared" si="0"/>
        <v>Recurso Diaporama F1</v>
      </c>
      <c r="D20" s="63" t="s">
        <v>190</v>
      </c>
      <c r="E20" s="63" t="s">
        <v>155</v>
      </c>
      <c r="F20" s="13" t="str">
        <f t="shared" ca="1" si="4"/>
        <v>CN_09_11_REC10_IMG11.png</v>
      </c>
      <c r="G20" s="13" t="str">
        <f ca="1">IF($F20&lt;&gt;"",IF($G$4="Recurso",VLOOKUP($E20,OFFSET('Definición técnica de imagenes'!$A$1,MATCH($G$5,'Definición técnica de imagenes'!$A$1:$A$104,0)-1,1,COUNTIF('Definición técnica de imagenes'!$A$3:$A$102,$G$5),5),5,FALSE),'Definición técnica de imagenes'!$F$16),"")</f>
        <v>950 x 608 px</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t="s">
        <v>206</v>
      </c>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GARCIA</dc:creator>
  <cp:lastModifiedBy>PEQUETITA Garcia Rodriguez</cp:lastModifiedBy>
  <dcterms:created xsi:type="dcterms:W3CDTF">2014-07-01T23:43:25Z</dcterms:created>
  <dcterms:modified xsi:type="dcterms:W3CDTF">2016-04-05T16:17:14Z</dcterms:modified>
</cp:coreProperties>
</file>