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ana\Dropbox\ASEGURESE\PLANETA\GUION 7 CN_09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H23" i="1"/>
  <c r="H22" i="1"/>
  <c r="H21" i="1"/>
  <c r="H20" i="1"/>
  <c r="H19" i="1"/>
  <c r="H18" i="1"/>
  <c r="H17" i="1"/>
  <c r="H16"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D17" i="2"/>
  <c r="D18" i="2"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<sst xmlns="http://schemas.openxmlformats.org/spreadsheetml/2006/main" count="408" uniqueCount="208">
  <si>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</si>
  <si>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</si>
  <si>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</si>
  <si>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</si>
  <si>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</si>
  <si>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</si>
  <si>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</si>
  <si>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</si>
  <si>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</si>
  <si>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</si>
  <si>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</si>
  <si>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</si>
  <si>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</si>
  <si>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</si>
  <si>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</si>
  <si>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</si>
  <si>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</si>
  <si>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</si>
  <si>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</si>
  <si>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</si>
  <si>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</si>
  <si>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</si>
  <si>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</si>
  <si>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</si>
  <si>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</si>
  <si>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</si>
  <si>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</si>
  <si>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</si>
  <si>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</si>
  <si>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</si>
  <si>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</si>
  <si>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</si>
  <si>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</si>
  <si>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</si>
  <si>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</si>
  <si>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</si>
  <si>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</si>
  <si>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</si>
  <si>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</si>
  <si>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</si>
  <si>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</si>
  <si>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</si>
  <si>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</si>
  <si>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</si>
  <si>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</si>
  <si>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</si>
  <si>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</si>
  <si>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</si>
  <si>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</si>
  <si>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</si>
  <si>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</si>
  <si>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</si>
  <si>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</si>
  <si>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</si>
  <si>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</si>
  <si>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</si>
  <si>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</si>
  <si>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</si>
  <si>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</si>
  <si>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</si>
  <si>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</si>
  <si>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</si>
  <si>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</si>
  <si>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</si>
  <si>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</si>
  <si>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</si>
  <si>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</si>
  <si>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</si>
  <si>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</si>
  <si>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</si>
  <si>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</si>
  <si>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</si>
  <si>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</si>
  <si>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</si>
  <si>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</si>
  <si>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</si>
  <si>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</si>
  <si>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</si>
  <si>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</si>
  <si>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</si>
  <si>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</si>
  <si>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</si>
  <si>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</si>
  <si>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</si>
  <si>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</si>
  <si>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</si>
  <si>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</si>
  <si>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</si>
  <si>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</si>
  <si>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</si>
  <si>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</si>
  <si>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</si>
  <si>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</si>
  <si>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</si>
  <si>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</si>
  <si>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</si>
  <si>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</si>
  <si>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</si>
  <si>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</si>
  <si>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</si>
  <si>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</si>
  <si>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</si>
  <si>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</si>
  <si>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</si>
  <si>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</si>
  <si>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</si>
  <si>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</si>
  <si>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</si>
  <si>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</si>
  <si>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</si>
  <si>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</si>
  <si>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</si>
  <si>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</si>
  <si>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</si>
  <si>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</si>
  <si>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</si>
  <si>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</si>
  <si>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</si>
  <si>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</si>
  <si>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</si>
  <si>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</si>
  <si>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</si>
  <si>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</si>
  <si>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</si>
  <si>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</si>
  <si>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</si>
  <si>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</si>
  <si>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</si>
  <si>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</si>
  <si>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</si>
  <si>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</si>
  <si>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</si>
  <si>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</si>
  <si>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</si>
  <si>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</si>
  <si>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</si>
  <si>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</si>
  <si>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</si>
  <si>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</si>
  <si>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</si>
  <si>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</si>
  <si>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</si>
  <si>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</si>
  <si>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</si>
  <si>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</si>
  <si>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</si>
  <si>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</si>
  <si>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</si>
  <si>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</si>
  <si>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</si>
  <si>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</si>
  <si>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</si>
  <si>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</si>
  <si>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</si>
  <si>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</si>
  <si>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</si>
  <si>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</si>
  <si>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</si>
  <si>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</si>
  <si>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</si>
  <si>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</si>
  <si>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</si>
  <si>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</si>
  <si>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</si>
  <si>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</si>
  <si>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</si>
  <si>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</si>
  <si>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</si>
  <si>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</si>
  <si>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</si>
  <si>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</si>
  <si>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</si>
  <si>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</si>
  <si>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</si>
  <si>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</si>
  <si>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</si>
  <si>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</si>
  <si>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</si>
  <si>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</si>
  <si>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</si>
  <si>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</si>
  <si>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</si>
  <si>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</si>
  <si>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</si>
  <si>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</si>
  <si>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</si>
  <si>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</si>
  <si>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</si>
  <si>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El calor y la temperatura</t>
  </si>
  <si>
    <t>Fotografía</t>
  </si>
  <si>
    <t>CN_09_11_REC200</t>
  </si>
  <si>
    <t>Medidores de algún motor</t>
  </si>
  <si>
    <t>hiladora máquina</t>
  </si>
  <si>
    <t>máquina con una rueda</t>
  </si>
  <si>
    <t>Máquina de locomotora</t>
  </si>
  <si>
    <t>Locomotora</t>
  </si>
  <si>
    <t>Ilustración</t>
  </si>
  <si>
    <t>motor interno</t>
  </si>
  <si>
    <t>tren</t>
  </si>
  <si>
    <t>2eso/Tecnología/Los motores/los motores térmicos /Los motores de combustión externa/la máquina de vapor</t>
  </si>
  <si>
    <t>máquina a vapor</t>
  </si>
  <si>
    <t>quitar el título de TEXTO ARRIBA ENTRADO pero dejar el espacio para incluir las letras en el plantilla del diaporama</t>
  </si>
  <si>
    <t>motor</t>
  </si>
  <si>
    <t>motor interno palancas</t>
  </si>
  <si>
    <t>motor disel</t>
  </si>
  <si>
    <t>mecánico</t>
  </si>
  <si>
    <t>motor en la industria</t>
  </si>
  <si>
    <t>cilindro de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</si>
</sst>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156882</xdr:colOff>
      <xdr:row>16</xdr:row>
      <xdr:rowOff>145677</xdr:rowOff>
    </xdr:from>
    <xdr:to>
      <xdr:col>10</xdr:col>
      <xdr:colOff>1770529</xdr:colOff>
      <xdr:row>16</xdr:row>
      <xdr:rowOff>1407597</xdr:rowOff>
    </xdr:to>
    <xdr:pic>
      <xdr:nvPicPr>
        <xdr:cNvPr id="3" name="Imagen 2"/>
        <xdr:cNvPicPr>
          <a:picLocks noChangeAspect="1"/>
        </xdr:cNvPicPr>
      </xdr:nvPicPr>
      <xdr:blipFill>
        <a:blip xmlns:r="http://schemas.openxmlformats.org/officeDocument/2006/relationships" r:embed="rId1"/>
        <a:stretch>
          <a:fillRect/>
        </a:stretch>
      </xdr:blipFill>
      <xdr:spPr>
        <a:xfrm>
          <a:off x="16517470" y="3485030"/>
          <a:ext cx="1613647" cy="12619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5" zoomScaleNormal="85" zoomScalePageLayoutView="140" workbookViewId="0">
      <pane ySplit="9" topLeftCell="A13" activePane="bottomLeft" state="frozen"/>
      <selection pane="bottomLeft" activeCell="B24" sqref="B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42465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64495057</v>
      </c>
      <c r="C10" s="20" t="str">
        <f t="shared" ref="C10:C41" si="0">IF(OR(B10&lt;&gt;"",J10&lt;&gt;""),IF($G$4="Recurso",CONCATENATE($G$4," ",$G$5),$G$4),"")</f>
        <v>Recurso Diaporama F1</v>
      </c>
      <c r="D10" s="63" t="s">
        <v>189</v>
      </c>
      <c r="E10" s="63" t="s">
        <v>155</v>
      </c>
      <c r="F10" s="13" t="str">
        <f t="shared" ref="F10" ca="1" si="1">IF(OR(B10&lt;&gt;"",J10&lt;&gt;""),CONCATENATE($C$7,"_",$A10,IF($G$4="Cuaderno de Estudio","_small",CONCATENATE(IF(I10="","","n"),IF(LEFT($G$5,1)="F",".jpg",".png")))),"")</f>
        <v>CN_09_11_REC200_IMG01.png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244389922</v>
      </c>
      <c r="C11" s="20" t="str">
        <f t="shared" si="0"/>
        <v>Recurso Diaporama F1</v>
      </c>
      <c r="D11" s="63" t="s">
        <v>189</v>
      </c>
      <c r="E11" s="63" t="s">
        <v>155</v>
      </c>
      <c r="F11" s="13" t="str">
        <f t="shared" ref="F11:F74" ca="1" si="4">IF(OR(B11&lt;&gt;"",J11&lt;&gt;""),CONCATENATE($C$7,"_",$A11,IF($G$4="Cuaderno de Estudio","_small",CONCATENATE(IF(I11="","","n"),IF(LEFT($G$5,1)="F",".jpg",".png")))),"")</f>
        <v>CN_09_11_REC200_IMG02.png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46449037</v>
      </c>
      <c r="C12" s="20" t="str">
        <f t="shared" si="0"/>
        <v>Recurso Diaporama F1</v>
      </c>
      <c r="D12" s="63" t="s">
        <v>189</v>
      </c>
      <c r="E12" s="63" t="s">
        <v>155</v>
      </c>
      <c r="F12" s="13" t="str">
        <f t="shared" ca="1" si="4"/>
        <v>CN_09_11_REC200_IMG03.png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326125493</v>
      </c>
      <c r="C13" s="20" t="str">
        <f t="shared" si="0"/>
        <v>Recurso Diaporama F1</v>
      </c>
      <c r="D13" s="63" t="s">
        <v>189</v>
      </c>
      <c r="E13" s="63" t="s">
        <v>155</v>
      </c>
      <c r="F13" s="13" t="str">
        <f t="shared" ca="1" si="4"/>
        <v>CN_09_11_REC200_IMG04.png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367401074</v>
      </c>
      <c r="C14" s="20" t="str">
        <f t="shared" si="0"/>
        <v>Recurso Diaporama F1</v>
      </c>
      <c r="D14" s="63" t="s">
        <v>189</v>
      </c>
      <c r="E14" s="63" t="s">
        <v>155</v>
      </c>
      <c r="F14" s="13" t="str">
        <f t="shared" ca="1" si="4"/>
        <v>CN_09_11_REC200_IMG05.png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73531012</v>
      </c>
      <c r="C15" s="20" t="str">
        <f t="shared" si="0"/>
        <v>Recurso Diaporama F1</v>
      </c>
      <c r="D15" s="63" t="s">
        <v>196</v>
      </c>
      <c r="E15" s="63" t="s">
        <v>155</v>
      </c>
      <c r="F15" s="13" t="str">
        <f t="shared" ca="1" si="4"/>
        <v>CN_09_11_REC200_IMG06.png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c r="O15" s="2" t="str">
        <f>'Definición técnica de imagenes'!A24</f>
        <v>F6B</v>
      </c>
    </row>
    <row r="16" spans="1:16" s="11" customFormat="1" ht="14.25" x14ac:dyDescent="0.3">
      <c r="A16" s="12" t="str">
        <f t="shared" si="3"/>
        <v>IMG07</v>
      </c>
      <c r="B16" s="62">
        <v>96988685</v>
      </c>
      <c r="C16" s="20" t="str">
        <f t="shared" si="0"/>
        <v>Recurso Diaporama F1</v>
      </c>
      <c r="D16" s="63" t="s">
        <v>189</v>
      </c>
      <c r="E16" s="63" t="s">
        <v>155</v>
      </c>
      <c r="F16" s="13" t="str">
        <f t="shared" ca="1" si="4"/>
        <v>CN_09_11_REC200_IMG07.png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8"/>
      <c r="O16" s="2" t="str">
        <f>'Definición técnica de imagenes'!A25</f>
        <v>F7</v>
      </c>
    </row>
    <row r="17" spans="1:15" s="11" customFormat="1" ht="176.25" customHeight="1" x14ac:dyDescent="0.25">
      <c r="A17" s="12" t="str">
        <f t="shared" si="3"/>
        <v>IMG08</v>
      </c>
      <c r="B17" s="62" t="s">
        <v>199</v>
      </c>
      <c r="C17" s="20" t="str">
        <f t="shared" si="0"/>
        <v>Recurso Diaporama F1</v>
      </c>
      <c r="D17" s="63" t="s">
        <v>196</v>
      </c>
      <c r="E17" s="63" t="s">
        <v>155</v>
      </c>
      <c r="F17" s="13" t="str">
        <f t="shared" ca="1" si="4"/>
        <v>CN_09_11_REC200_IMG08.png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200</v>
      </c>
      <c r="K17" s="66" t="s">
        <v>201</v>
      </c>
      <c r="O17" s="2" t="str">
        <f>'Definición técnica de imagenes'!A27</f>
        <v>F7B</v>
      </c>
    </row>
    <row r="18" spans="1:15" s="11" customFormat="1" x14ac:dyDescent="0.25">
      <c r="A18" s="12" t="str">
        <f t="shared" si="3"/>
        <v>IMG09</v>
      </c>
      <c r="B18" s="62">
        <v>135016625</v>
      </c>
      <c r="C18" s="20" t="str">
        <f t="shared" si="0"/>
        <v>Recurso Diaporama F1</v>
      </c>
      <c r="D18" s="63" t="s">
        <v>196</v>
      </c>
      <c r="E18" s="63" t="s">
        <v>155</v>
      </c>
      <c r="F18" s="13" t="str">
        <f t="shared" ca="1" si="4"/>
        <v>CN_09_11_REC200_IMG09.png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202</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99958220</v>
      </c>
      <c r="C19" s="20" t="str">
        <f t="shared" si="0"/>
        <v>Recurso Diaporama F1</v>
      </c>
      <c r="D19" s="63" t="s">
        <v>196</v>
      </c>
      <c r="E19" s="63" t="s">
        <v>155</v>
      </c>
      <c r="F19" s="13" t="str">
        <f t="shared" ca="1" si="4"/>
        <v>CN_09_11_REC200_IMG10.png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203</v>
      </c>
      <c r="K19" s="68"/>
      <c r="O19" s="2" t="str">
        <f>'Definición técnica de imagenes'!A31</f>
        <v>F10</v>
      </c>
    </row>
    <row r="20" spans="1:15" s="11" customFormat="1" x14ac:dyDescent="0.25">
      <c r="A20" s="12" t="str">
        <f t="shared" si="6"/>
        <v>IMG11</v>
      </c>
      <c r="B20" s="62">
        <v>221394496</v>
      </c>
      <c r="C20" s="20" t="str">
        <f t="shared" si="0"/>
        <v>Recurso Diaporama F1</v>
      </c>
      <c r="D20" s="63" t="s">
        <v>196</v>
      </c>
      <c r="E20" s="63" t="s">
        <v>155</v>
      </c>
      <c r="F20" s="13" t="str">
        <f t="shared" ca="1" si="4"/>
        <v>CN_09_11_REC200_IMG11.png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204</v>
      </c>
      <c r="K20" s="66"/>
      <c r="O20" s="2" t="str">
        <f>'Definición técnica de imagenes'!A32</f>
        <v>F10B</v>
      </c>
    </row>
    <row r="21" spans="1:15" s="11" customFormat="1" x14ac:dyDescent="0.25">
      <c r="A21" s="12" t="str">
        <f t="shared" si="6"/>
        <v>IMG12</v>
      </c>
      <c r="B21" s="62">
        <v>318637844</v>
      </c>
      <c r="C21" s="20" t="str">
        <f t="shared" si="0"/>
        <v>Recurso Diaporama F1</v>
      </c>
      <c r="D21" s="63" t="s">
        <v>189</v>
      </c>
      <c r="E21" s="63" t="s">
        <v>155</v>
      </c>
      <c r="F21" s="13" t="str">
        <f t="shared" ca="1" si="4"/>
        <v>CN_09_11_REC200_IMG12.png</v>
      </c>
      <c r="G21" s="13" t="str">
        <f ca="1">IF($F21&lt;&gt;"",IF($G$4="Recurso",VLOOKUP($E21,OFFSET('Definición técnica de imagenes'!$A$1,MATCH($G$5,'Definición técnica de imagenes'!$A$1:$A$104,0)-1,1,COUNTIF('Definición técnica de imagenes'!$A$3:$A$102,$G$5),5),5,FALSE),'Definición técnica de imagenes'!$F$16),"")</f>
        <v>950 x 608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205</v>
      </c>
      <c r="K21" s="66"/>
      <c r="O21" s="2" t="str">
        <f>'Definición técnica de imagenes'!A33</f>
        <v>F11</v>
      </c>
    </row>
    <row r="22" spans="1:15" s="11" customFormat="1" x14ac:dyDescent="0.25">
      <c r="A22" s="12" t="str">
        <f t="shared" si="6"/>
        <v>IMG13</v>
      </c>
      <c r="B22" s="62">
        <v>75964648</v>
      </c>
      <c r="C22" s="20" t="str">
        <f t="shared" si="0"/>
        <v>Recurso Diaporama F1</v>
      </c>
      <c r="D22" s="63" t="s">
        <v>189</v>
      </c>
      <c r="E22" s="63" t="s">
        <v>155</v>
      </c>
      <c r="F22" s="13" t="str">
        <f t="shared" ca="1" si="4"/>
        <v>CN_09_11_REC200_IMG13.png</v>
      </c>
      <c r="G22" s="13" t="str">
        <f ca="1">IF($F22&lt;&gt;"",IF($G$4="Recurso",VLOOKUP($E22,OFFSET('Definición técnica de imagenes'!$A$1,MATCH($G$5,'Definición técnica de imagenes'!$A$1:$A$104,0)-1,1,COUNTIF('Definición técnica de imagenes'!$A$3:$A$102,$G$5),5),5,FALSE),'Definición técnica de imagenes'!$F$16),"")</f>
        <v>950 x 608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206</v>
      </c>
      <c r="K22" s="69"/>
      <c r="O22" s="2" t="str">
        <f>'Definición técnica de imagenes'!A34</f>
        <v>F12</v>
      </c>
    </row>
    <row r="23" spans="1:15" s="11" customFormat="1" x14ac:dyDescent="0.25">
      <c r="A23" s="12" t="str">
        <f t="shared" si="6"/>
        <v>IMG14</v>
      </c>
      <c r="B23" s="62">
        <v>368997953</v>
      </c>
      <c r="C23" s="20" t="str">
        <f t="shared" si="0"/>
        <v>Recurso Diaporama F1</v>
      </c>
      <c r="D23" s="63" t="s">
        <v>196</v>
      </c>
      <c r="E23" s="63" t="s">
        <v>155</v>
      </c>
      <c r="F23" s="13" t="str">
        <f t="shared" ca="1" si="4"/>
        <v>CN_09_11_REC200_IMG14.png</v>
      </c>
      <c r="G23" s="13" t="str">
        <f ca="1">IF($F23&lt;&gt;"",IF($G$4="Recurso",VLOOKUP($E23,OFFSET('Definición técnica de imagenes'!$A$1,MATCH($G$5,'Definición técnica de imagenes'!$A$1:$A$104,0)-1,1,COUNTIF('Definición técnica de imagenes'!$A$3:$A$102,$G$5),5),5,FALSE),'Definición técnica de imagenes'!$F$16),"")</f>
        <v>950 x 608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207</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2016-04-05T18:24:46Z</dcterms:modified>
</cp:coreProperties>
</file>