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ana\Dropbox\ASEGURESE\PLANETA\GUION 7 CN_09_11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H31" i="1"/>
  <c r="H30" i="1"/>
  <c r="H29" i="1"/>
  <c r="H28" i="1"/>
  <c r="H27" i="1"/>
  <c r="H26" i="1"/>
  <c r="H25" i="1"/>
  <c r="H24" i="1"/>
  <c r="H23" i="1"/>
  <c r="H22" i="1"/>
  <c r="H21" i="1"/>
  <c r="H20" i="1"/>
  <c r="H19" i="1"/>
  <c r="H18" i="1"/>
  <c r="H17" i="1"/>
  <c r="H16" i="1"/>
  <c r="H15" i="1"/>
  <c r="H14" i="1"/>
  <c r="H13" i="1"/>
  <c r="H12" i="1"/>
  <c r="H11"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D17" i="2"/>
  <c r="D18" i="2"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F22" i="1" s="1"/>
  <c r="G22" i="1" s="1"/>
  <c r="A23" i="1" l="1"/>
  <c r="F23" i="1" s="1"/>
  <c r="G23" i="1" s="1"/>
  <c r="A24" i="1" l="1"/>
  <c r="F24" i="1" s="1"/>
  <c r="G24" i="1" s="1"/>
  <c r="A25" i="1" l="1"/>
  <c r="F25" i="1" s="1"/>
  <c r="G25" i="1" s="1"/>
  <c r="A26" i="1" l="1"/>
  <c r="F26" i="1" s="1"/>
  <c r="G26" i="1" s="1"/>
  <c r="A27" i="1" l="1"/>
  <c r="F27" i="1" s="1"/>
  <c r="G27" i="1" s="1"/>
  <c r="A28" i="1" l="1"/>
  <c r="F28" i="1" s="1"/>
  <c r="G28" i="1" s="1"/>
  <c r="A29" i="1" l="1"/>
  <c r="F29" i="1" s="1"/>
  <c r="G29" i="1" s="1"/>
  <c r="A30" i="1" l="1"/>
  <c r="F30" i="1" s="1"/>
  <c r="G30" i="1" s="1"/>
  <c r="A31" i="1" l="1"/>
  <c r="F31" i="1" s="1"/>
  <c r="G31" i="1" s="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<sst xmlns="http://schemas.openxmlformats.org/spreadsheetml/2006/main" count="434" uniqueCount="217">
  <si>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</si>
  <si>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</si>
  <si>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</si>
  <si>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</si>
  <si>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</si>
  <si>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</si>
  <si>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</si>
  <si>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</si>
  <si>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</si>
  <si>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</si>
  <si>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</si>
  <si>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</si>
  <si>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</si>
  <si>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</si>
  <si>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</si>
  <si>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</si>
  <si>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</si>
  <si>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</si>
  <si>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</si>
  <si>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</si>
  <si>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</si>
  <si>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</si>
  <si>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</si>
  <si>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</si>
  <si>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</si>
  <si>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</si>
  <si>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</si>
  <si>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</si>
  <si>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</si>
  <si>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</si>
  <si>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</si>
  <si>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</si>
  <si>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</si>
  <si>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</si>
  <si>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</si>
  <si>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</si>
  <si>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</si>
  <si>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</si>
  <si>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</si>
  <si>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</si>
  <si>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</si>
  <si>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</si>
  <si>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</si>
  <si>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</si>
  <si>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</si>
  <si>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</si>
  <si>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</si>
  <si>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</si>
  <si>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</si>
  <si>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</si>
  <si>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</si>
  <si>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</si>
  <si>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</si>
  <si>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</si>
  <si>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</si>
  <si>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</si>
  <si>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</si>
  <si>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</si>
  <si>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</si>
  <si>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</si>
  <si>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</si>
  <si>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</si>
  <si>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</si>
  <si>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</si>
  <si>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</si>
  <si>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</si>
  <si>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</si>
  <si>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</si>
  <si>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</si>
  <si>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</si>
  <si>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</si>
  <si>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</si>
  <si>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</si>
  <si>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</si>
  <si>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</si>
  <si>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</si>
  <si>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</si>
  <si>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</si>
  <si>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</si>
  <si>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</si>
  <si>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</si>
  <si>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</si>
  <si>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</si>
  <si>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</si>
  <si>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</si>
  <si>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</si>
  <si>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</si>
  <si>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</si>
  <si>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</si>
  <si>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</si>
  <si>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</si>
  <si>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</si>
  <si>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</si>
  <si>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</si>
  <si>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</si>
  <si>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</si>
  <si>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</si>
  <si>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</si>
  <si>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</si>
  <si>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</si>
  <si>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</si>
  <si>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</si>
  <si>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</si>
  <si>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</si>
  <si>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</si>
  <si>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</si>
  <si>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</si>
  <si>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</si>
  <si>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</si>
  <si>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</si>
  <si>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</si>
  <si>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</si>
  <si>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</si>
  <si>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</si>
  <si>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</si>
  <si>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</si>
  <si>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</si>
  <si>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</si>
  <si>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</si>
  <si>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</si>
  <si>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</si>
  <si>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</si>
  <si>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</si>
  <si>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</si>
  <si>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</si>
  <si>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</si>
  <si>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</si>
  <si>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</si>
  <si>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</si>
  <si>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</si>
  <si>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</si>
  <si>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</si>
  <si>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</si>
  <si>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</si>
  <si>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</si>
  <si>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</si>
  <si>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</si>
  <si>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</si>
  <si>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</si>
  <si>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</si>
  <si>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</si>
  <si>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</si>
  <si>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</si>
  <si>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</si>
  <si>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</si>
  <si>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</si>
  <si>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</si>
  <si>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</si>
  <si>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</si>
  <si>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</si>
  <si>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</si>
  <si>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</si>
  <si>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</si>
  <si>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</si>
  <si>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</si>
  <si>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</si>
  <si>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</si>
  <si>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</si>
  <si>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</si>
  <si>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</si>
  <si>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</si>
  <si>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</si>
  <si>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</si>
  <si>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</si>
  <si>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</si>
  <si>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</si>
  <si>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</si>
  <si>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</si>
  <si>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</si>
  <si>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</si>
  <si>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</si>
  <si>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</si>
  <si>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</si>
  <si>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</si>
  <si>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</si>
  <si>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</si>
  <si>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</si>
  <si>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</si>
  <si>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</si>
  <si>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</si>
  <si>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</si>
  <si>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</si>
  <si>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</si>
  <si>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</si>
  <si>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</si>
  <si>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</si>
  <si>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</si>
  <si>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DIANA GARCIA</t>
  </si>
  <si>
    <t>El calor y la temperatura</t>
  </si>
  <si>
    <t>CN_09_11_REC50</t>
  </si>
  <si>
    <t>Fotografía</t>
  </si>
  <si>
    <t>fuego de la estufa</t>
  </si>
  <si>
    <t>fuergo hornilla</t>
  </si>
  <si>
    <t>fósforos</t>
  </si>
  <si>
    <t>Termómetro y el sol</t>
  </si>
  <si>
    <t>Ilustración</t>
  </si>
  <si>
    <t xml:space="preserve">espiral </t>
  </si>
  <si>
    <t>tranferencia de calor</t>
  </si>
  <si>
    <t>traducir: hot :caliente; cold: frio; Entropy: Entropía; Heat Transfer: calor transferido; quitar el título que está enla parte de abajo</t>
  </si>
  <si>
    <t>vasos con hielo</t>
  </si>
  <si>
    <t>termómetro digital</t>
  </si>
  <si>
    <t>energia mecanica a energía térmica</t>
  </si>
  <si>
    <t>termometros frios y caliente</t>
  </si>
  <si>
    <t>estados del agua</t>
  </si>
  <si>
    <t>Sólid – Sólido
Liquid – Líquido
Freezing - Solidificación
Melting - Fusión
Deposition  -  Deposición 
Sublimation  - Sublimación
Evaporation  - Evaporación
Condensation - Condensación</t>
  </si>
  <si>
    <t>grafica del agua</t>
  </si>
  <si>
    <t xml:space="preserve">Traducir:
Ice: hielo
Ice – water: Hielo + agua
Water + vapor: agua + vapor
Vapor: vapor
Increasing energy: aumento de energía
</t>
  </si>
  <si>
    <t>carril</t>
  </si>
  <si>
    <t>Traducir:
Radiations: Radiación
Conduction: Conducción
Convection: Convección</t>
  </si>
  <si>
    <t>metal al rojo vivo</t>
  </si>
  <si>
    <t>tza de café</t>
  </si>
  <si>
    <t>olla calentando</t>
  </si>
  <si>
    <t>habitación con flechas</t>
  </si>
  <si>
    <t>chimenea</t>
  </si>
  <si>
    <t>mujer tomando sol</t>
  </si>
  <si>
    <t>Casa con energía solar</t>
  </si>
  <si>
    <t>imagne con infrarojo casa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</si>
</sst>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Normal="100" zoomScalePageLayoutView="140" workbookViewId="0">
      <pane ySplit="9" topLeftCell="A29" activePane="bottomLeft" state="frozen"/>
      <selection pane="bottomLeft" activeCell="K32" sqref="K3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42465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334892231</v>
      </c>
      <c r="C10" s="20" t="str">
        <f t="shared" ref="C10:C41" si="0">IF(OR(B10&lt;&gt;"",J10&lt;&gt;""),IF($G$4="Recurso",CONCATENATE($G$4," ",$G$5),$G$4),"")</f>
        <v>Recurso Diaporama F1</v>
      </c>
      <c r="D10" s="63" t="s">
        <v>190</v>
      </c>
      <c r="E10" s="63" t="s">
        <v>155</v>
      </c>
      <c r="F10" s="13" t="str">
        <f t="shared" ref="F10" ca="1" si="1">IF(OR(B10&lt;&gt;"",J10&lt;&gt;""),CONCATENATE($C$7,"_",$A10,IF($G$4="Cuaderno de Estudio","_small",CONCATENATE(IF(I10="","","n"),IF(LEFT($G$5,1)="F",".jpg",".png")))),"")</f>
        <v>CN_09_11_REC50_IMG01.png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220169431</v>
      </c>
      <c r="C11" s="20" t="str">
        <f t="shared" si="0"/>
        <v>Recurso Diaporama F1</v>
      </c>
      <c r="D11" s="63" t="s">
        <v>190</v>
      </c>
      <c r="E11" s="63" t="s">
        <v>155</v>
      </c>
      <c r="F11" s="13" t="str">
        <f t="shared" ref="F11:F74" ca="1" si="4">IF(OR(B11&lt;&gt;"",J11&lt;&gt;""),CONCATENATE($C$7,"_",$A11,IF($G$4="Cuaderno de Estudio","_small",CONCATENATE(IF(I11="","","n"),IF(LEFT($G$5,1)="F",".jpg",".png")))),"")</f>
        <v>CN_09_11_REC50_IMG02.png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x14ac:dyDescent="0.25">
      <c r="A12" s="12" t="str">
        <f t="shared" si="3"/>
        <v>IMG03</v>
      </c>
      <c r="B12" s="62">
        <v>134350289</v>
      </c>
      <c r="C12" s="20" t="str">
        <f t="shared" si="0"/>
        <v>Recurso Diaporama F1</v>
      </c>
      <c r="D12" s="63" t="s">
        <v>190</v>
      </c>
      <c r="E12" s="63" t="s">
        <v>155</v>
      </c>
      <c r="F12" s="13" t="str">
        <f t="shared" ca="1" si="4"/>
        <v>CN_09_11_REC50_IMG03.png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x14ac:dyDescent="0.25">
      <c r="A13" s="12" t="str">
        <f t="shared" si="3"/>
        <v>IMG04</v>
      </c>
      <c r="B13" s="62">
        <v>80404600</v>
      </c>
      <c r="C13" s="20" t="str">
        <f t="shared" si="0"/>
        <v>Recurso Diaporama F1</v>
      </c>
      <c r="D13" s="63" t="s">
        <v>190</v>
      </c>
      <c r="E13" s="63" t="s">
        <v>155</v>
      </c>
      <c r="F13" s="13" t="str">
        <f t="shared" ca="1" si="4"/>
        <v>CN_09_11_REC50_IMG04.png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x14ac:dyDescent="0.25">
      <c r="A14" s="12" t="str">
        <f t="shared" si="3"/>
        <v>IMG05</v>
      </c>
      <c r="B14" s="62">
        <v>220023670</v>
      </c>
      <c r="C14" s="20" t="str">
        <f t="shared" si="0"/>
        <v>Recurso Diaporama F1</v>
      </c>
      <c r="D14" s="63" t="s">
        <v>195</v>
      </c>
      <c r="E14" s="63" t="s">
        <v>155</v>
      </c>
      <c r="F14" s="13" t="str">
        <f t="shared" ca="1" si="4"/>
        <v>CN_09_11_REC50_IMG05.png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196</v>
      </c>
      <c r="K14" s="64"/>
      <c r="O14" s="2" t="str">
        <f>'Definición técnica de imagenes'!A22</f>
        <v>F6</v>
      </c>
    </row>
    <row r="15" spans="1:16" s="11" customFormat="1" ht="54" x14ac:dyDescent="0.25">
      <c r="A15" s="12" t="str">
        <f t="shared" si="3"/>
        <v>IMG06</v>
      </c>
      <c r="B15" s="62">
        <v>351766562</v>
      </c>
      <c r="C15" s="20" t="str">
        <f t="shared" si="0"/>
        <v>Recurso Diaporama F1</v>
      </c>
      <c r="D15" s="63" t="s">
        <v>195</v>
      </c>
      <c r="E15" s="63" t="s">
        <v>155</v>
      </c>
      <c r="F15" s="13" t="str">
        <f t="shared" ca="1" si="4"/>
        <v>CN_09_11_REC50_IMG06.png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197</v>
      </c>
      <c r="K15" s="66" t="s">
        <v>198</v>
      </c>
      <c r="O15" s="2" t="str">
        <f>'Definición técnica de imagenes'!A24</f>
        <v>F6B</v>
      </c>
    </row>
    <row r="16" spans="1:16" s="11" customFormat="1" ht="14.25" x14ac:dyDescent="0.3">
      <c r="A16" s="12" t="str">
        <f t="shared" si="3"/>
        <v>IMG07</v>
      </c>
      <c r="B16" s="62">
        <v>244609903</v>
      </c>
      <c r="C16" s="20" t="str">
        <f t="shared" si="0"/>
        <v>Recurso Diaporama F1</v>
      </c>
      <c r="D16" s="63" t="s">
        <v>190</v>
      </c>
      <c r="E16" s="63" t="s">
        <v>155</v>
      </c>
      <c r="F16" s="13" t="str">
        <f t="shared" ca="1" si="4"/>
        <v>CN_09_11_REC50_IMG07.png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199</v>
      </c>
      <c r="K16" s="68"/>
      <c r="O16" s="2" t="str">
        <f>'Definición técnica de imagenes'!A25</f>
        <v>F7</v>
      </c>
    </row>
    <row r="17" spans="1:15" s="11" customFormat="1" x14ac:dyDescent="0.25">
      <c r="A17" s="12" t="str">
        <f t="shared" si="3"/>
        <v>IMG08</v>
      </c>
      <c r="B17" s="62">
        <v>302560298</v>
      </c>
      <c r="C17" s="20" t="str">
        <f t="shared" si="0"/>
        <v>Recurso Diaporama F1</v>
      </c>
      <c r="D17" s="63" t="s">
        <v>190</v>
      </c>
      <c r="E17" s="63" t="s">
        <v>155</v>
      </c>
      <c r="F17" s="13" t="str">
        <f t="shared" ca="1" si="4"/>
        <v>CN_09_11_REC50_IMG08.png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200</v>
      </c>
      <c r="K17" s="66"/>
      <c r="O17" s="2" t="str">
        <f>'Definición técnica de imagenes'!A27</f>
        <v>F7B</v>
      </c>
    </row>
    <row r="18" spans="1:15" s="11" customFormat="1" x14ac:dyDescent="0.25">
      <c r="A18" s="12" t="str">
        <f t="shared" si="3"/>
        <v>IMG09</v>
      </c>
      <c r="B18" s="62">
        <v>197570639</v>
      </c>
      <c r="C18" s="20" t="str">
        <f t="shared" si="0"/>
        <v>Recurso Diaporama F1</v>
      </c>
      <c r="D18" s="63" t="s">
        <v>195</v>
      </c>
      <c r="E18" s="63" t="s">
        <v>155</v>
      </c>
      <c r="F18" s="13" t="str">
        <f t="shared" ca="1" si="4"/>
        <v>CN_09_11_REC50_IMG09.png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201</v>
      </c>
      <c r="K18" s="66"/>
      <c r="O18" s="2" t="str">
        <f>'Definición técnica de imagenes'!A30</f>
        <v>F8</v>
      </c>
    </row>
    <row r="19" spans="1:15" s="11" customFormat="1" ht="14.25" x14ac:dyDescent="0.3">
      <c r="A19" s="12" t="str">
        <f t="shared" ref="A19:A50" si="6">IF(OR(B19&lt;&gt;"",J19&lt;&gt;""),CONCATENATE(LEFT(A18,3),IF(MID(A18,4,2)+1&lt;10,CONCATENATE("0",MID(A18,4,2)+1),MID(A18,4,2)+1)),"")</f>
        <v>IMG10</v>
      </c>
      <c r="B19" s="62">
        <v>80695465</v>
      </c>
      <c r="C19" s="20" t="str">
        <f t="shared" si="0"/>
        <v>Recurso Diaporama F1</v>
      </c>
      <c r="D19" s="63" t="s">
        <v>195</v>
      </c>
      <c r="E19" s="63" t="s">
        <v>155</v>
      </c>
      <c r="F19" s="13" t="str">
        <f t="shared" ca="1" si="4"/>
        <v>CN_09_11_REC50_IMG10.png</v>
      </c>
      <c r="G19" s="13" t="str">
        <f ca="1">IF($F19&lt;&gt;"",IF($G$4="Recurso",VLOOKUP($E19,OFFSET('Definición técnica de imagenes'!$A$1,MATCH($G$5,'Definición técnica de imagenes'!$A$1:$A$104,0)-1,1,COUNTIF('Definición técnica de imagenes'!$A$3:$A$102,$G$5),5),5,FALSE),'Definición técnica de imagenes'!$F$16),"")</f>
        <v>950 x 608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202</v>
      </c>
      <c r="K19" s="68"/>
      <c r="O19" s="2" t="str">
        <f>'Definición técnica de imagenes'!A31</f>
        <v>F10</v>
      </c>
    </row>
    <row r="20" spans="1:15" s="11" customFormat="1" ht="108" x14ac:dyDescent="0.25">
      <c r="A20" s="12" t="str">
        <f t="shared" si="6"/>
        <v>IMG11</v>
      </c>
      <c r="B20" s="62">
        <v>139537097</v>
      </c>
      <c r="C20" s="20" t="str">
        <f t="shared" si="0"/>
        <v>Recurso Diaporama F1</v>
      </c>
      <c r="D20" s="63" t="s">
        <v>195</v>
      </c>
      <c r="E20" s="63" t="s">
        <v>155</v>
      </c>
      <c r="F20" s="13" t="str">
        <f t="shared" ca="1" si="4"/>
        <v>CN_09_11_REC50_IMG11.png</v>
      </c>
      <c r="G20" s="13" t="str">
        <f ca="1">IF($F20&lt;&gt;"",IF($G$4="Recurso",VLOOKUP($E20,OFFSET('Definición técnica de imagenes'!$A$1,MATCH($G$5,'Definición técnica de imagenes'!$A$1:$A$104,0)-1,1,COUNTIF('Definición técnica de imagenes'!$A$3:$A$102,$G$5),5),5,FALSE),'Definición técnica de imagenes'!$F$16),"")</f>
        <v>950 x 608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t="s">
        <v>203</v>
      </c>
      <c r="K20" s="66" t="s">
        <v>204</v>
      </c>
      <c r="O20" s="2" t="str">
        <f>'Definición técnica de imagenes'!A32</f>
        <v>F10B</v>
      </c>
    </row>
    <row r="21" spans="1:15" s="11" customFormat="1" ht="108" x14ac:dyDescent="0.25">
      <c r="A21" s="12" t="str">
        <f t="shared" si="6"/>
        <v>IMG12</v>
      </c>
      <c r="B21" s="62">
        <v>340098251</v>
      </c>
      <c r="C21" s="20" t="str">
        <f t="shared" si="0"/>
        <v>Recurso Diaporama F1</v>
      </c>
      <c r="D21" s="63" t="s">
        <v>195</v>
      </c>
      <c r="E21" s="63" t="s">
        <v>155</v>
      </c>
      <c r="F21" s="13" t="str">
        <f t="shared" ca="1" si="4"/>
        <v>CN_09_11_REC50_IMG12.png</v>
      </c>
      <c r="G21" s="13" t="str">
        <f ca="1">IF($F21&lt;&gt;"",IF($G$4="Recurso",VLOOKUP($E21,OFFSET('Definición técnica de imagenes'!$A$1,MATCH($G$5,'Definición técnica de imagenes'!$A$1:$A$104,0)-1,1,COUNTIF('Definición técnica de imagenes'!$A$3:$A$102,$G$5),5),5,FALSE),'Definición técnica de imagenes'!$F$16),"")</f>
        <v>950 x 608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t="s">
        <v>205</v>
      </c>
      <c r="K21" s="66" t="s">
        <v>206</v>
      </c>
      <c r="O21" s="2" t="str">
        <f>'Definición técnica de imagenes'!A33</f>
        <v>F11</v>
      </c>
    </row>
    <row r="22" spans="1:15" s="11" customFormat="1" x14ac:dyDescent="0.25">
      <c r="A22" s="12" t="str">
        <f t="shared" si="6"/>
        <v>IMG13</v>
      </c>
      <c r="B22" s="62">
        <v>92589346</v>
      </c>
      <c r="C22" s="20" t="str">
        <f t="shared" si="0"/>
        <v>Recurso Diaporama F1</v>
      </c>
      <c r="D22" s="63" t="s">
        <v>195</v>
      </c>
      <c r="E22" s="63" t="s">
        <v>155</v>
      </c>
      <c r="F22" s="13" t="str">
        <f t="shared" ca="1" si="4"/>
        <v>CN_09_11_REC50_IMG13.png</v>
      </c>
      <c r="G22" s="13" t="str">
        <f ca="1">IF($F22&lt;&gt;"",IF($G$4="Recurso",VLOOKUP($E22,OFFSET('Definición técnica de imagenes'!$A$1,MATCH($G$5,'Definición técnica de imagenes'!$A$1:$A$104,0)-1,1,COUNTIF('Definición técnica de imagenes'!$A$3:$A$102,$G$5),5),5,FALSE),'Definición técnica de imagenes'!$F$16),"")</f>
        <v>950 x 608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t="s">
        <v>207</v>
      </c>
      <c r="K22" s="69"/>
      <c r="O22" s="2" t="str">
        <f>'Definición técnica de imagenes'!A34</f>
        <v>F12</v>
      </c>
    </row>
    <row r="23" spans="1:15" s="11" customFormat="1" ht="54" x14ac:dyDescent="0.25">
      <c r="A23" s="12" t="str">
        <f t="shared" si="6"/>
        <v>IMG14</v>
      </c>
      <c r="B23" s="62">
        <v>241384663</v>
      </c>
      <c r="C23" s="20" t="str">
        <f t="shared" si="0"/>
        <v>Recurso Diaporama F1</v>
      </c>
      <c r="D23" s="63" t="s">
        <v>195</v>
      </c>
      <c r="E23" s="63" t="s">
        <v>155</v>
      </c>
      <c r="F23" s="13" t="str">
        <f t="shared" ca="1" si="4"/>
        <v>CN_09_11_REC50_IMG14.png</v>
      </c>
      <c r="G23" s="13" t="str">
        <f ca="1">IF($F23&lt;&gt;"",IF($G$4="Recurso",VLOOKUP($E23,OFFSET('Definición técnica de imagenes'!$A$1,MATCH($G$5,'Definición técnica de imagenes'!$A$1:$A$104,0)-1,1,COUNTIF('Definición técnica de imagenes'!$A$3:$A$102,$G$5),5),5,FALSE),'Definición técnica de imagenes'!$F$16),"")</f>
        <v>950 x 608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t="s">
        <v>197</v>
      </c>
      <c r="K23" s="64" t="s">
        <v>208</v>
      </c>
      <c r="O23" s="2" t="str">
        <f>'Definición técnica de imagenes'!A35</f>
        <v>F13</v>
      </c>
    </row>
    <row r="24" spans="1:15" s="11" customFormat="1" x14ac:dyDescent="0.25">
      <c r="A24" s="12" t="str">
        <f t="shared" si="6"/>
        <v>IMG15</v>
      </c>
      <c r="B24" s="62">
        <v>127090625</v>
      </c>
      <c r="C24" s="20" t="str">
        <f t="shared" si="0"/>
        <v>Recurso Diaporama F1</v>
      </c>
      <c r="D24" s="63" t="s">
        <v>190</v>
      </c>
      <c r="E24" s="63" t="s">
        <v>155</v>
      </c>
      <c r="F24" s="13" t="str">
        <f t="shared" ca="1" si="4"/>
        <v>CN_09_11_REC50_IMG15.png</v>
      </c>
      <c r="G24" s="13" t="str">
        <f ca="1">IF($F24&lt;&gt;"",IF($G$4="Recurso",VLOOKUP($E24,OFFSET('Definición técnica de imagenes'!$A$1,MATCH($G$5,'Definición técnica de imagenes'!$A$1:$A$104,0)-1,1,COUNTIF('Definición técnica de imagenes'!$A$3:$A$102,$G$5),5),5,FALSE),'Definición técnica de imagenes'!$F$16),"")</f>
        <v>950 x 608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t="s">
        <v>209</v>
      </c>
      <c r="K24" s="65"/>
      <c r="O24" s="2" t="str">
        <f>'Definición técnica de imagenes'!A37</f>
        <v>F13B</v>
      </c>
    </row>
    <row r="25" spans="1:15" s="11" customFormat="1" x14ac:dyDescent="0.25">
      <c r="A25" s="12" t="str">
        <f t="shared" si="6"/>
        <v>IMG16</v>
      </c>
      <c r="B25" s="62">
        <v>340638896</v>
      </c>
      <c r="C25" s="20" t="str">
        <f t="shared" si="0"/>
        <v>Recurso Diaporama F1</v>
      </c>
      <c r="D25" s="63" t="s">
        <v>190</v>
      </c>
      <c r="E25" s="63" t="s">
        <v>155</v>
      </c>
      <c r="F25" s="13" t="str">
        <f t="shared" ca="1" si="4"/>
        <v>CN_09_11_REC50_IMG16.png</v>
      </c>
      <c r="G25" s="13" t="str">
        <f ca="1">IF($F25&lt;&gt;"",IF($G$4="Recurso",VLOOKUP($E25,OFFSET('Definición técnica de imagenes'!$A$1,MATCH($G$5,'Definición técnica de imagenes'!$A$1:$A$104,0)-1,1,COUNTIF('Definición técnica de imagenes'!$A$3:$A$102,$G$5),5),5,FALSE),'Definición técnica de imagenes'!$F$16),"")</f>
        <v>950 x 608 px</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t="s">
        <v>210</v>
      </c>
      <c r="K25" s="64"/>
    </row>
    <row r="26" spans="1:15" s="11" customFormat="1" x14ac:dyDescent="0.25">
      <c r="A26" s="12" t="str">
        <f t="shared" si="6"/>
        <v>IMG17</v>
      </c>
      <c r="B26" s="62">
        <v>114662455</v>
      </c>
      <c r="C26" s="20" t="str">
        <f t="shared" si="0"/>
        <v>Recurso Diaporama F1</v>
      </c>
      <c r="D26" s="63" t="s">
        <v>195</v>
      </c>
      <c r="E26" s="63" t="s">
        <v>155</v>
      </c>
      <c r="F26" s="13" t="str">
        <f t="shared" ca="1" si="4"/>
        <v>CN_09_11_REC50_IMG17.png</v>
      </c>
      <c r="G26" s="13" t="str">
        <f ca="1">IF($F26&lt;&gt;"",IF($G$4="Recurso",VLOOKUP($E26,OFFSET('Definición técnica de imagenes'!$A$1,MATCH($G$5,'Definición técnica de imagenes'!$A$1:$A$104,0)-1,1,COUNTIF('Definición técnica de imagenes'!$A$3:$A$102,$G$5),5),5,FALSE),'Definición técnica de imagenes'!$F$16),"")</f>
        <v>950 x 608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t="s">
        <v>211</v>
      </c>
      <c r="K26" s="64"/>
    </row>
    <row r="27" spans="1:15" s="11" customFormat="1" x14ac:dyDescent="0.25">
      <c r="A27" s="12" t="str">
        <f t="shared" si="6"/>
        <v>IMG18</v>
      </c>
      <c r="B27" s="62">
        <v>150691001</v>
      </c>
      <c r="C27" s="20" t="str">
        <f t="shared" si="0"/>
        <v>Recurso Diaporama F1</v>
      </c>
      <c r="D27" s="63" t="s">
        <v>195</v>
      </c>
      <c r="E27" s="63" t="s">
        <v>155</v>
      </c>
      <c r="F27" s="13" t="str">
        <f t="shared" ca="1" si="4"/>
        <v>CN_09_11_REC50_IMG18.png</v>
      </c>
      <c r="G27" s="13" t="str">
        <f ca="1">IF($F27&lt;&gt;"",IF($G$4="Recurso",VLOOKUP($E27,OFFSET('Definición técnica de imagenes'!$A$1,MATCH($G$5,'Definición técnica de imagenes'!$A$1:$A$104,0)-1,1,COUNTIF('Definición técnica de imagenes'!$A$3:$A$102,$G$5),5),5,FALSE),'Definición técnica de imagenes'!$F$16),"")</f>
        <v>950 x 608 px</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t="s">
        <v>212</v>
      </c>
      <c r="K27" s="64"/>
      <c r="O27" s="2"/>
    </row>
    <row r="28" spans="1:15" s="11" customFormat="1" x14ac:dyDescent="0.25">
      <c r="A28" s="12" t="str">
        <f t="shared" si="6"/>
        <v>IMG19</v>
      </c>
      <c r="B28" s="62">
        <v>142464652</v>
      </c>
      <c r="C28" s="20" t="str">
        <f t="shared" si="0"/>
        <v>Recurso Diaporama F1</v>
      </c>
      <c r="D28" s="63" t="s">
        <v>190</v>
      </c>
      <c r="E28" s="63" t="s">
        <v>155</v>
      </c>
      <c r="F28" s="13" t="str">
        <f t="shared" ca="1" si="4"/>
        <v>CN_09_11_REC50_IMG19.png</v>
      </c>
      <c r="G28" s="13" t="str">
        <f ca="1">IF($F28&lt;&gt;"",IF($G$4="Recurso",VLOOKUP($E28,OFFSET('Definición técnica de imagenes'!$A$1,MATCH($G$5,'Definición técnica de imagenes'!$A$1:$A$104,0)-1,1,COUNTIF('Definición técnica de imagenes'!$A$3:$A$102,$G$5),5),5,FALSE),'Definición técnica de imagenes'!$F$16),"")</f>
        <v>950 x 608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t="s">
        <v>213</v>
      </c>
      <c r="K28" s="64"/>
    </row>
    <row r="29" spans="1:15" s="11" customFormat="1" x14ac:dyDescent="0.25">
      <c r="A29" s="12" t="str">
        <f t="shared" si="6"/>
        <v>IMG20</v>
      </c>
      <c r="B29" s="62">
        <v>274818584</v>
      </c>
      <c r="C29" s="20" t="str">
        <f t="shared" si="0"/>
        <v>Recurso Diaporama F1</v>
      </c>
      <c r="D29" s="63" t="s">
        <v>190</v>
      </c>
      <c r="E29" s="63" t="s">
        <v>155</v>
      </c>
      <c r="F29" s="13" t="str">
        <f t="shared" ca="1" si="4"/>
        <v>CN_09_11_REC50_IMG20.png</v>
      </c>
      <c r="G29" s="13" t="str">
        <f ca="1">IF($F29&lt;&gt;"",IF($G$4="Recurso",VLOOKUP($E29,OFFSET('Definición técnica de imagenes'!$A$1,MATCH($G$5,'Definición técnica de imagenes'!$A$1:$A$104,0)-1,1,COUNTIF('Definición técnica de imagenes'!$A$3:$A$102,$G$5),5),5,FALSE),'Definición técnica de imagenes'!$F$16),"")</f>
        <v>950 x 608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t="s">
        <v>214</v>
      </c>
      <c r="K29" s="64"/>
    </row>
    <row r="30" spans="1:15" s="11" customFormat="1" x14ac:dyDescent="0.25">
      <c r="A30" s="12" t="str">
        <f t="shared" si="6"/>
        <v>IMG21</v>
      </c>
      <c r="B30" s="62">
        <v>74838916</v>
      </c>
      <c r="C30" s="20" t="str">
        <f t="shared" si="0"/>
        <v>Recurso Diaporama F1</v>
      </c>
      <c r="D30" s="63" t="s">
        <v>195</v>
      </c>
      <c r="E30" s="63" t="s">
        <v>155</v>
      </c>
      <c r="F30" s="13" t="str">
        <f t="shared" ca="1" si="4"/>
        <v>CN_09_11_REC50_IMG21.png</v>
      </c>
      <c r="G30" s="13" t="str">
        <f ca="1">IF($F30&lt;&gt;"",IF($G$4="Recurso",VLOOKUP($E30,OFFSET('Definición técnica de imagenes'!$A$1,MATCH($G$5,'Definición técnica de imagenes'!$A$1:$A$104,0)-1,1,COUNTIF('Definición técnica de imagenes'!$A$3:$A$102,$G$5),5),5,FALSE),'Definición técnica de imagenes'!$F$16),"")</f>
        <v>950 x 608 px</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t="s">
        <v>215</v>
      </c>
      <c r="K30" s="64"/>
    </row>
    <row r="31" spans="1:15" s="11" customFormat="1" x14ac:dyDescent="0.25">
      <c r="A31" s="12" t="str">
        <f t="shared" si="6"/>
        <v>IMG22</v>
      </c>
      <c r="B31" s="62">
        <v>221723158</v>
      </c>
      <c r="C31" s="20" t="str">
        <f t="shared" si="0"/>
        <v>Recurso Diaporama F1</v>
      </c>
      <c r="D31" s="63" t="s">
        <v>195</v>
      </c>
      <c r="E31" s="63" t="s">
        <v>155</v>
      </c>
      <c r="F31" s="13" t="str">
        <f t="shared" ca="1" si="4"/>
        <v>CN_09_11_REC50_IMG22.png</v>
      </c>
      <c r="G31" s="13" t="str">
        <f ca="1">IF($F31&lt;&gt;"",IF($G$4="Recurso",VLOOKUP($E31,OFFSET('Definición técnica de imagenes'!$A$1,MATCH($G$5,'Definición técnica de imagenes'!$A$1:$A$104,0)-1,1,COUNTIF('Definición técnica de imagenes'!$A$3:$A$102,$G$5),5),5,FALSE),'Definición técnica de imagenes'!$F$16),"")</f>
        <v>950 x 608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t="s">
        <v>216</v>
      </c>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GARCIA</dc:creator>
  <cp:lastModifiedBy>PEQUETITA Garcia Rodriguez</cp:lastModifiedBy>
  <dcterms:created xsi:type="dcterms:W3CDTF">2014-07-01T23:43:25Z</dcterms:created>
  <dcterms:modified xsi:type="dcterms:W3CDTF">2016-04-05T16:47:57Z</dcterms:modified>
</cp:coreProperties>
</file>