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c r="G11" i="1"/>
  <c r="I12" i="1"/>
  <c r="F12" i="1"/>
  <c r="G12" i="1"/>
  <c r="I13" i="1"/>
  <c r="F13" i="1"/>
  <c r="G13" i="1"/>
  <c r="I14" i="1"/>
  <c r="F14" i="1"/>
  <c r="G14" i="1"/>
  <c r="I15" i="1"/>
  <c r="F15" i="1"/>
  <c r="G15" i="1"/>
  <c r="I16" i="1"/>
  <c r="H16" i="1"/>
  <c r="I17" i="1"/>
  <c r="F17" i="1"/>
  <c r="G17" i="1"/>
  <c r="I18" i="1"/>
  <c r="H18" i="1"/>
  <c r="I19" i="1"/>
  <c r="F19" i="1"/>
  <c r="G19" i="1"/>
  <c r="I20" i="1"/>
  <c r="F20" i="1"/>
  <c r="G20" i="1"/>
  <c r="I21" i="1"/>
  <c r="F21" i="1"/>
  <c r="G21" i="1"/>
  <c r="I22" i="1"/>
  <c r="F22" i="1"/>
  <c r="G22" i="1"/>
  <c r="I23" i="1"/>
  <c r="F23" i="1"/>
  <c r="G23" i="1"/>
  <c r="I24" i="1"/>
  <c r="F24" i="1"/>
  <c r="G24" i="1"/>
  <c r="I25" i="1"/>
  <c r="H25" i="1"/>
  <c r="I26" i="1"/>
  <c r="F26" i="1"/>
  <c r="G26" i="1"/>
  <c r="I27" i="1"/>
  <c r="F27" i="1"/>
  <c r="G27" i="1"/>
  <c r="I28" i="1"/>
  <c r="F28" i="1"/>
  <c r="G28" i="1"/>
  <c r="I29" i="1"/>
  <c r="H29" i="1"/>
  <c r="I30" i="1"/>
  <c r="H30" i="1"/>
  <c r="I31" i="1"/>
  <c r="F31" i="1"/>
  <c r="G31" i="1"/>
  <c r="I32" i="1"/>
  <c r="F32" i="1"/>
  <c r="G32" i="1"/>
  <c r="I33" i="1"/>
  <c r="F33" i="1"/>
  <c r="G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A33" i="1"/>
  <c r="A34" i="1"/>
  <c r="A23" i="1"/>
  <c r="A24" i="1"/>
  <c r="A25" i="1"/>
  <c r="A26" i="1"/>
  <c r="A27" i="1"/>
  <c r="A28" i="1"/>
  <c r="A29" i="1"/>
  <c r="A30" i="1"/>
  <c r="A31" i="1"/>
  <c r="A32" i="1"/>
  <c r="A22" i="1"/>
  <c r="A21" i="1"/>
  <c r="A20" i="1"/>
  <c r="A19" i="1"/>
  <c r="A18" i="1"/>
  <c r="A17" i="1"/>
  <c r="A16" i="1"/>
  <c r="F16" i="1"/>
  <c r="G16" i="1"/>
  <c r="A15" i="1"/>
  <c r="A14" i="1"/>
  <c r="A13" i="1"/>
  <c r="A12" i="1"/>
  <c r="A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c r="C10" i="1"/>
  <c r="A10" i="1"/>
  <c r="M8" i="1"/>
  <c r="M7" i="1"/>
  <c r="M6" i="1"/>
  <c r="M5" i="1"/>
  <c r="F5" i="1"/>
  <c r="M4" i="1"/>
  <c r="M3" i="1"/>
  <c r="M2" i="1"/>
  <c r="M1" i="1"/>
  <c r="E9"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23" i="1"/>
  <c r="H14" i="1"/>
  <c r="H26" i="1"/>
  <c r="H22" i="1"/>
  <c r="H12" i="1"/>
  <c r="F18" i="1"/>
  <c r="G18" i="1"/>
  <c r="F30" i="1"/>
  <c r="G30" i="1"/>
  <c r="F34" i="1"/>
  <c r="G34" i="1"/>
  <c r="H20" i="1"/>
  <c r="H24" i="1"/>
  <c r="H28" i="1"/>
  <c r="H32" i="1"/>
  <c r="H11" i="1"/>
  <c r="H13" i="1"/>
  <c r="H15" i="1"/>
  <c r="H17" i="1"/>
  <c r="H19" i="1"/>
  <c r="H21" i="1"/>
  <c r="F25" i="1"/>
  <c r="G25" i="1"/>
  <c r="H27" i="1"/>
  <c r="F29" i="1"/>
  <c r="G29" i="1"/>
  <c r="H31" i="1"/>
  <c r="H33" i="1"/>
  <c r="F10" i="1"/>
  <c r="G10" i="1"/>
</calcChain>
</file>

<file path=xl/sharedStrings.xml><?xml version="1.0" encoding="utf-8"?>
<sst xmlns="http://schemas.openxmlformats.org/spreadsheetml/2006/main" count="458" uniqueCount="235">
  <si>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</si>
  <si>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</si>
  <si>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</si>
  <si>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</si>
  <si>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</si>
  <si>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</si>
  <si>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</si>
  <si>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</si>
  <si>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</si>
  <si>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</si>
  <si>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</si>
  <si>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</si>
  <si>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</si>
  <si>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</si>
  <si>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</si>
  <si>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</si>
  <si>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</si>
  <si>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</si>
  <si>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</si>
  <si>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</si>
  <si>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</si>
  <si>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</si>
  <si>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</si>
  <si>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</si>
  <si>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</si>
  <si>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</si>
  <si>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</si>
  <si>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</si>
  <si>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</si>
  <si>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</si>
  <si>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</si>
  <si>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</si>
  <si>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</si>
  <si>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</si>
  <si>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</si>
  <si>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</si>
  <si>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</si>
  <si>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</si>
  <si>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</si>
  <si>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</si>
  <si>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</si>
  <si>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</si>
  <si>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</si>
  <si>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</si>
  <si>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</si>
  <si>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</si>
  <si>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</si>
  <si>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</si>
  <si>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</si>
  <si>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</si>
  <si>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</si>
  <si>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</si>
  <si>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</si>
  <si>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</si>
  <si>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</si>
  <si>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</si>
  <si>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</si>
  <si>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</si>
  <si>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</si>
  <si>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</si>
  <si>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</si>
  <si>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</si>
  <si>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</si>
  <si>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</si>
  <si>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</si>
  <si>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</si>
  <si>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</si>
  <si>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</si>
  <si>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</si>
  <si>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</si>
  <si>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</si>
  <si>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</si>
  <si>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</si>
  <si>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</si>
  <si>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</si>
  <si>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</si>
  <si>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</si>
  <si>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</si>
  <si>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</si>
  <si>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</si>
  <si>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</si>
  <si>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</si>
  <si>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</si>
  <si>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</si>
  <si>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</si>
  <si>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</si>
  <si>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</si>
  <si>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</si>
  <si>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</si>
  <si>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</si>
  <si>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</si>
  <si>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</si>
  <si>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</si>
  <si>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</si>
  <si>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</si>
  <si>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</si>
  <si>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</si>
  <si>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</si>
  <si>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</si>
  <si>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</si>
  <si>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</si>
  <si>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</si>
  <si>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</si>
  <si>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</si>
  <si>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</si>
  <si>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</si>
  <si>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</si>
  <si>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</si>
  <si>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</si>
  <si>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</si>
  <si>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</si>
  <si>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</si>
  <si>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</si>
  <si>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</si>
  <si>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</si>
  <si>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</si>
  <si>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</si>
  <si>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</si>
  <si>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</si>
  <si>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</si>
  <si>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</si>
  <si>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</si>
  <si>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</si>
  <si>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</si>
  <si>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</si>
  <si>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</si>
  <si>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</si>
  <si>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</si>
  <si>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</si>
  <si>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</si>
  <si>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</si>
  <si>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</si>
  <si>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</si>
  <si>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</si>
  <si>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</si>
  <si>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</si>
  <si>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</si>
  <si>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</si>
  <si>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</si>
  <si>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</si>
  <si>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</si>
  <si>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</si>
  <si>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</si>
  <si>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</si>
  <si>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</si>
  <si>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</si>
  <si>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</si>
  <si>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</si>
  <si>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</si>
  <si>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</si>
  <si>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</si>
  <si>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</si>
  <si>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</si>
  <si>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</si>
  <si>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</si>
  <si>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</si>
  <si>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</si>
  <si>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</si>
  <si>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</si>
  <si>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</si>
  <si>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</si>
  <si>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</si>
  <si>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</si>
  <si>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</si>
  <si>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</si>
  <si>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</si>
  <si>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</si>
  <si>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</si>
  <si>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</si>
  <si>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</si>
  <si>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</si>
  <si>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</si>
  <si>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</si>
  <si>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</si>
  <si>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</si>
  <si>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</si>
  <si>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</si>
  <si>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</si>
  <si>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</si>
  <si>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</si>
  <si>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</si>
  <si>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</si>
  <si>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</si>
  <si>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</si>
  <si>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</si>
  <si>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</si>
  <si>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</si>
  <si>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endocrino</t>
  </si>
  <si>
    <t>Miguel Aljure</t>
  </si>
  <si>
    <t>CN_08_02_CO_REC40</t>
  </si>
  <si>
    <t>Fotografía</t>
  </si>
  <si>
    <t>Representación de la estructura de una molécula.</t>
  </si>
  <si>
    <t>Esquema representativo acerca del modo en que trabajan las hormonas.</t>
  </si>
  <si>
    <t>Eliminar el título de la imagen. Modificar los textos: Hormone por Hormona, Target cell por Célula blanco o Diana.</t>
  </si>
  <si>
    <t>Mecanismo de acción de algunas hormonas.</t>
  </si>
  <si>
    <t>Retroalimentación que ejerce la glándula pituitaria sobre la tiroides.</t>
  </si>
  <si>
    <t>Modificar el texto: Thyroid hormonas, por Hormonas tiroideas.</t>
  </si>
  <si>
    <t>Representación de la estructura molecular de un aminoácido.</t>
  </si>
  <si>
    <t>Representación de la estructura molecular de un peptido.</t>
  </si>
  <si>
    <t>Representación de la estructura molecular del colesterol.</t>
  </si>
  <si>
    <t>Estructura molecular de la tirosina.</t>
  </si>
  <si>
    <t>Eliminar el texto Tyrosine. Encerrar el NH2 y acompañarlo del texto: Componente nitrogenado de las aminas.</t>
  </si>
  <si>
    <t>Estructura de la insulina humana.</t>
  </si>
  <si>
    <t xml:space="preserve">Eliminar el texto Insulina humana. Modificar los textos: Chain B 30 amino acids por Cadena B 30 aminoácidos, y Chain A 21 Amino acids por Cadena A 21 aminoácidos. </t>
  </si>
  <si>
    <t>Estructura molecular del colesterol.</t>
  </si>
  <si>
    <t>Modificar el texto: Cholesterol, por Componentes moleculares del Colesterol.</t>
  </si>
  <si>
    <t>Regulación hormonal de los niveles de calcio en sangre.</t>
  </si>
  <si>
    <t>Eliminar el título de la imagen. Traducir los textos de inglés a español.</t>
  </si>
  <si>
    <t>Representación de la interacción hormona - receptor según el modelo llave cerradura.</t>
  </si>
  <si>
    <t>Ilustración</t>
  </si>
  <si>
    <t>Modificar los textos: Cell por Célula Diana, Insulin receptor por Receptor, Insulin por Hormona. Eliminar lo correspondiente a Glucose channel y los componentes rojos denominados Glucose.</t>
  </si>
  <si>
    <t>http://fisioconstructivo2.4umer.com/t2p150-hormona-liberadora-de-la-hormona-del-crecimiento</t>
  </si>
  <si>
    <t>Esquema acerca de la acción de la hormona MSH en los melanocitos.</t>
  </si>
  <si>
    <t>Esquema acerca de la interacción de diferentes hormonas en el apetito.</t>
  </si>
  <si>
    <t xml:space="preserve">Traducir los textos a español. </t>
  </si>
  <si>
    <t>Esquema acerca de la regulación de glucosa en sangre.</t>
  </si>
  <si>
    <t>Modificar los textos de inglés a español. Eliminar el título de la imagen.</t>
  </si>
  <si>
    <t>Botón con signo negativo.</t>
  </si>
  <si>
    <t>Incluir solamente el botón con el signo menos, el otro debe eliminarse.</t>
  </si>
  <si>
    <t>Botón con signo positivo.</t>
  </si>
  <si>
    <t>Incluir solamente el botón con el signo más, el otro debe eliminarse.</t>
  </si>
  <si>
    <t>Retroalimentación negativa de la testosterona.</t>
  </si>
  <si>
    <t>Traducir los textos a español. Eliminar los símbolos + que aparecen allí.</t>
  </si>
  <si>
    <t>Estrógenos y testosterona</t>
  </si>
  <si>
    <t>Hormona somatostatina</t>
  </si>
  <si>
    <t xml:space="preserve">Mostrar solo el Hipotálamo, la glándula  hipófisis (llamada allí pituitaria), la flecha roja que dice Somatostatina, la flecha verde que dice GH. No hacer el hígado. Poner una x roja sobre la flecha verde de GH, denotando que no se libera esa hormona. Traducir los nombres usando los que aquí escribí. No escribir GHRN ni hacer su flecha, ni ningún otro órgano aparte del hipotálamo y la hipófisis. </t>
  </si>
  <si>
    <t>Mostrar solo el Hipotálamo, la glándula  hipófisis (llamada allí pituitaria) y la flecha roja que dice Somatostatina. Traducir los nombres usando los que aquí escribí. </t>
  </si>
  <si>
    <t>(Va en el menú "derivadas de lípidos")</t>
  </si>
  <si>
    <t>Mujer dando a luz</t>
  </si>
  <si>
    <t>Efecto de una hormona</t>
  </si>
  <si>
    <t>Cambiar "Steroid hormone" por "Hormona", "cytoplasm" por "citoplasma",  "steroid receptor" por "receptor de la hormona", "nucleus por núcleo", "DNA" por "ADN", "mRNA" por "ARNm", "New proteín" por "Nueva proteína". Quitar el texto que dice "Regulatory secuence".</t>
  </si>
  <si>
    <t>Glándula adrenal y vaso sanguíeno</t>
  </si>
  <si>
    <t xml:space="preserve">Señalar uno de los puntos amarillos y escribir "Hormona", el conducto azul y escribir "Vaso sanguíneo", y la estructura triangular y escribir "glándula endocrina". Quitar la estructura de la parte inferior, que parece un dedo sosteniendo la glándula </t>
  </si>
  <si>
    <t>Cambiar la palabra "Hormone" por "Hormona", y "Cell membrane" por "Membrana celular". En la parte de adentro de la célula escribir "Citoplasma". De resto, dejar solo el rombo azul (la hormona) y la figura roja que la recibe (el receptor),  quitando las demás figuras y textos. Eso implica quitar también la Adenylate cyclase.</t>
  </si>
  <si>
    <t>Hormona uniéndose a un receptor en la membrana.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</si>
</sst>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142876</xdr:colOff>
      <xdr:row>21</xdr:row>
      <xdr:rowOff>79374</xdr:rowOff>
    </xdr:from>
    <xdr:to>
      <xdr:col>10</xdr:col>
      <xdr:colOff>2127250</xdr:colOff>
      <xdr:row>21</xdr:row>
      <xdr:rowOff>1079499</xdr:rowOff>
    </xdr:to>
    <xdr:pic>
      <xdr:nvPicPr>
        <xdr:cNvPr id="2" name="Imagen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547" t="27962" r="43471" b="48782"/>
        <a:stretch/>
      </xdr:blipFill>
      <xdr:spPr bwMode="auto">
        <a:xfrm>
          <a:off x="16517939" y="8882062"/>
          <a:ext cx="1984374" cy="1000125"/>
        </a:xfrm>
        <a:prstGeom prst="rect">
          <a:avLst/>
        </a:prstGeom>
        <a:ln>
          <a:noFill/>
        </a:ln>
        <a:extLst>
          <a:ext uri="{53640926-AAD7-44D8-BBD7-CCE9431645EC}">
            <a14:shadowObscured xmlns:a14="http://schemas.microsoft.com/office/drawing/2010/main"/>
          </a:ext>
        </a:extLst>
      </xdr:spPr>
    </xdr:pic>
    <xdr:clientData/>
  </xdr:twoCellAnchor>
  <xdr:twoCellAnchor>
    <xdr:from>
      <xdr:col>10</xdr:col>
      <xdr:colOff>103187</xdr:colOff>
      <xdr:row>21</xdr:row>
      <xdr:rowOff>1270000</xdr:rowOff>
    </xdr:from>
    <xdr:to>
      <xdr:col>10</xdr:col>
      <xdr:colOff>2095500</xdr:colOff>
      <xdr:row>21</xdr:row>
      <xdr:rowOff>1595437</xdr:rowOff>
    </xdr:to>
    <xdr:sp macro="" textlink="">
      <xdr:nvSpPr>
        <xdr:cNvPr id="3" name="CuadroTexto 2"/>
        <xdr:cNvSpPr txBox="1"/>
      </xdr:nvSpPr>
      <xdr:spPr>
        <a:xfrm>
          <a:off x="16478250" y="10072688"/>
          <a:ext cx="1992313" cy="325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lo que se presenta aquí.</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3" activePane="bottomLeft" state="frozen"/>
      <selection pane="bottomLeft" activeCell="E24" sqref="E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42414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59599615</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CN_08_02_CO_REC40_IMG01.jpg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54" x14ac:dyDescent="0.25">
      <c r="A11" s="12" t="str">
        <f t="shared" ref="A11:A18" si="3">IF(OR(B11&lt;&gt;"",J11&lt;&gt;""),CONCATENATE(LEFT(A10,3),IF(MID(A10,4,2)+1&lt;10,CONCATENATE("0",MID(A10,4,2)+1))),"")</f>
        <v>IMG02</v>
      </c>
      <c r="B11" s="62">
        <v>138358871</v>
      </c>
      <c r="C11" s="20" t="str">
        <f t="shared" si="0"/>
        <v>Recurso F7</v>
      </c>
      <c r="D11" s="63" t="s">
        <v>190</v>
      </c>
      <c r="E11" s="63" t="s">
        <v>150</v>
      </c>
      <c r="F11" s="13" t="str">
        <f t="shared" ref="F11:F74" ca="1" si="4">IF(OR(B11&lt;&gt;"",J11&lt;&gt;""),CONCATENATE($C$7,"_",$A11,IF($G$4="Cuaderno de Estudio","_small",CONCATENATE(IF(I11="","","n"),IF(LEFT($G$5,1)="F",".jpg",".png")))),"")</f>
        <v>CN_08_02_CO_REC40_IMG02.jpg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193</v>
      </c>
      <c r="O11" s="2" t="str">
        <f>'Definición técnica de imagenes'!A13</f>
        <v>M101</v>
      </c>
    </row>
    <row r="12" spans="1:16" s="11" customFormat="1" ht="27" x14ac:dyDescent="0.25">
      <c r="A12" s="12" t="str">
        <f t="shared" si="3"/>
        <v>IMG03</v>
      </c>
      <c r="B12" s="62">
        <v>297856232</v>
      </c>
      <c r="C12" s="20" t="str">
        <f t="shared" si="0"/>
        <v>Recurso F7</v>
      </c>
      <c r="D12" s="63" t="s">
        <v>190</v>
      </c>
      <c r="E12" s="63" t="s">
        <v>150</v>
      </c>
      <c r="F12" s="13" t="str">
        <f t="shared" ca="1" si="4"/>
        <v>CN_08_02_CO_REC40_IMG03.jpg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40.5" x14ac:dyDescent="0.25">
      <c r="A13" s="12" t="str">
        <f t="shared" si="3"/>
        <v>IMG04</v>
      </c>
      <c r="B13" s="62">
        <v>114239524</v>
      </c>
      <c r="C13" s="20" t="str">
        <f t="shared" si="0"/>
        <v>Recurso F7</v>
      </c>
      <c r="D13" s="63" t="s">
        <v>190</v>
      </c>
      <c r="E13" s="63" t="s">
        <v>150</v>
      </c>
      <c r="F13" s="13" t="str">
        <f t="shared" ca="1" si="4"/>
        <v>CN_08_02_CO_REC40_IMG04.jpg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t="s">
        <v>196</v>
      </c>
      <c r="O13" s="2" t="str">
        <f>'Definición técnica de imagenes'!A19</f>
        <v>F4</v>
      </c>
    </row>
    <row r="14" spans="1:16" s="11" customFormat="1" ht="27" x14ac:dyDescent="0.25">
      <c r="A14" s="12" t="str">
        <f t="shared" si="3"/>
        <v>IMG05</v>
      </c>
      <c r="B14" s="62">
        <v>355222871</v>
      </c>
      <c r="C14" s="20" t="str">
        <f t="shared" si="0"/>
        <v>Recurso F7</v>
      </c>
      <c r="D14" s="63" t="s">
        <v>190</v>
      </c>
      <c r="E14" s="63" t="s">
        <v>150</v>
      </c>
      <c r="F14" s="13" t="str">
        <f t="shared" ca="1" si="4"/>
        <v>CN_08_02_CO_REC40_IMG05.jpg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ht="27" x14ac:dyDescent="0.25">
      <c r="A15" s="12" t="str">
        <f t="shared" si="3"/>
        <v>IMG06</v>
      </c>
      <c r="B15" s="62">
        <v>331934111</v>
      </c>
      <c r="C15" s="20" t="str">
        <f t="shared" si="0"/>
        <v>Recurso F7</v>
      </c>
      <c r="D15" s="63" t="s">
        <v>190</v>
      </c>
      <c r="E15" s="63" t="s">
        <v>150</v>
      </c>
      <c r="F15" s="13" t="str">
        <f t="shared" ca="1" si="4"/>
        <v>CN_08_02_CO_REC40_IMG06.jpg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198</v>
      </c>
      <c r="K15" s="66"/>
      <c r="O15" s="2" t="str">
        <f>'Definición técnica de imagenes'!A24</f>
        <v>F6B</v>
      </c>
    </row>
    <row r="16" spans="1:16" s="11" customFormat="1" ht="27.75" x14ac:dyDescent="0.3">
      <c r="A16" s="12" t="str">
        <f t="shared" si="3"/>
        <v>IMG07</v>
      </c>
      <c r="B16" s="62">
        <v>75361711</v>
      </c>
      <c r="C16" s="20" t="str">
        <f t="shared" si="0"/>
        <v>Recurso F7</v>
      </c>
      <c r="D16" s="63" t="s">
        <v>190</v>
      </c>
      <c r="E16" s="63" t="s">
        <v>150</v>
      </c>
      <c r="F16" s="13" t="str">
        <f t="shared" ca="1" si="4"/>
        <v>CN_08_02_CO_REC40_IMG07.jpg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199</v>
      </c>
      <c r="K16" s="68"/>
      <c r="O16" s="2" t="str">
        <f>'Definición técnica de imagenes'!A25</f>
        <v>F7</v>
      </c>
    </row>
    <row r="17" spans="1:15" s="11" customFormat="1" ht="54" x14ac:dyDescent="0.25">
      <c r="A17" s="12" t="str">
        <f t="shared" si="3"/>
        <v>IMG08</v>
      </c>
      <c r="B17" s="62">
        <v>201092456</v>
      </c>
      <c r="C17" s="20" t="str">
        <f t="shared" si="0"/>
        <v>Recurso F7</v>
      </c>
      <c r="D17" s="63" t="s">
        <v>190</v>
      </c>
      <c r="E17" s="63" t="s">
        <v>155</v>
      </c>
      <c r="F17" s="13" t="str">
        <f t="shared" ca="1" si="4"/>
        <v>CN_08_02_CO_REC40_IMG08n.jpg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CN_08_02_CO_REC40_IMG08a.jpg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200</v>
      </c>
      <c r="K17" s="66" t="s">
        <v>201</v>
      </c>
      <c r="O17" s="2" t="str">
        <f>'Definición técnica de imagenes'!A27</f>
        <v>F7B</v>
      </c>
    </row>
    <row r="18" spans="1:15" s="11" customFormat="1" ht="81" x14ac:dyDescent="0.25">
      <c r="A18" s="12" t="str">
        <f t="shared" si="3"/>
        <v>IMG09</v>
      </c>
      <c r="B18" s="62">
        <v>99098642</v>
      </c>
      <c r="C18" s="20" t="str">
        <f t="shared" si="0"/>
        <v>Recurso F7</v>
      </c>
      <c r="D18" s="63" t="s">
        <v>190</v>
      </c>
      <c r="E18" s="63" t="s">
        <v>155</v>
      </c>
      <c r="F18" s="13" t="str">
        <f t="shared" ca="1" si="4"/>
        <v>CN_08_02_CO_REC40_IMG09n.jpg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CN_08_02_CO_REC40_IMG09a.jpg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t="s">
        <v>203</v>
      </c>
      <c r="O18" s="2" t="str">
        <f>'Definición técnica de imagenes'!A30</f>
        <v>F8</v>
      </c>
    </row>
    <row r="19" spans="1:15" s="11" customFormat="1" ht="40.5" x14ac:dyDescent="0.25">
      <c r="A19" s="12" t="str">
        <f t="shared" ref="A19:A50" si="6">IF(OR(B19&lt;&gt;"",J19&lt;&gt;""),CONCATENATE(LEFT(A18,3),IF(MID(A18,4,2)+1&lt;10,CONCATENATE("0",MID(A18,4,2)+1),MID(A18,4,2)+1)),"")</f>
        <v>IMG10</v>
      </c>
      <c r="B19" s="62">
        <v>199592687</v>
      </c>
      <c r="C19" s="20" t="str">
        <f t="shared" si="0"/>
        <v>Recurso F7</v>
      </c>
      <c r="D19" s="63" t="s">
        <v>190</v>
      </c>
      <c r="E19" s="63" t="s">
        <v>155</v>
      </c>
      <c r="F19" s="13" t="str">
        <f t="shared" ca="1" si="4"/>
        <v>CN_08_02_CO_REC40_IMG10n.jpg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CN_08_02_CO_REC40_IMG10a.jpg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204</v>
      </c>
      <c r="K19" s="66" t="s">
        <v>205</v>
      </c>
      <c r="O19" s="2" t="str">
        <f>'Definición técnica de imagenes'!A31</f>
        <v>F10</v>
      </c>
    </row>
    <row r="20" spans="1:15" s="11" customFormat="1" ht="40.5" x14ac:dyDescent="0.25">
      <c r="A20" s="12" t="str">
        <f t="shared" si="6"/>
        <v>IMG11</v>
      </c>
      <c r="B20" s="62">
        <v>314455082</v>
      </c>
      <c r="C20" s="20" t="str">
        <f t="shared" si="0"/>
        <v>Recurso F7</v>
      </c>
      <c r="D20" s="63" t="s">
        <v>190</v>
      </c>
      <c r="E20" s="63" t="s">
        <v>155</v>
      </c>
      <c r="F20" s="13" t="str">
        <f t="shared" ca="1" si="4"/>
        <v>CN_08_02_CO_REC40_IMG11n.jpg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CN_08_02_CO_REC40_IMG11a.jpg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206</v>
      </c>
      <c r="K20" s="66" t="s">
        <v>207</v>
      </c>
      <c r="O20" s="2" t="str">
        <f>'Definición técnica de imagenes'!A32</f>
        <v>F10B</v>
      </c>
    </row>
    <row r="21" spans="1:15" s="11" customFormat="1" ht="94.5" x14ac:dyDescent="0.25">
      <c r="A21" s="12" t="str">
        <f t="shared" si="6"/>
        <v>IMG12</v>
      </c>
      <c r="B21" s="62">
        <v>274896428</v>
      </c>
      <c r="C21" s="20" t="str">
        <f t="shared" si="0"/>
        <v>Recurso F7</v>
      </c>
      <c r="D21" s="63" t="s">
        <v>209</v>
      </c>
      <c r="E21" s="63" t="s">
        <v>155</v>
      </c>
      <c r="F21" s="13" t="str">
        <f t="shared" ca="1" si="4"/>
        <v>CN_08_02_CO_REC40_IMG12n.jpg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CN_08_02_CO_REC40_IMG12a.jpg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208</v>
      </c>
      <c r="K21" s="66" t="s">
        <v>210</v>
      </c>
      <c r="O21" s="2" t="str">
        <f>'Definición técnica de imagenes'!A33</f>
        <v>F11</v>
      </c>
    </row>
    <row r="22" spans="1:15" s="11" customFormat="1" ht="135.75" customHeight="1" x14ac:dyDescent="0.25">
      <c r="A22" s="12" t="str">
        <f t="shared" si="6"/>
        <v>IMG13</v>
      </c>
      <c r="B22" s="62" t="s">
        <v>211</v>
      </c>
      <c r="C22" s="20" t="str">
        <f t="shared" si="0"/>
        <v>Recurso F7</v>
      </c>
      <c r="D22" s="63" t="s">
        <v>209</v>
      </c>
      <c r="E22" s="63" t="s">
        <v>150</v>
      </c>
      <c r="F22" s="13" t="str">
        <f t="shared" ca="1" si="4"/>
        <v>CN_08_02_CO_REC40_IMG13.jpg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212</v>
      </c>
      <c r="K22" s="69"/>
      <c r="O22" s="2" t="str">
        <f>'Definición técnica de imagenes'!A34</f>
        <v>F12</v>
      </c>
    </row>
    <row r="23" spans="1:15" s="11" customFormat="1" ht="97.5" customHeight="1" x14ac:dyDescent="0.25">
      <c r="A23" s="12" t="str">
        <f t="shared" si="6"/>
        <v>IMG14</v>
      </c>
      <c r="B23" s="62">
        <v>317217956</v>
      </c>
      <c r="C23" s="20" t="str">
        <f t="shared" si="0"/>
        <v>Recurso F7</v>
      </c>
      <c r="D23" s="63" t="s">
        <v>209</v>
      </c>
      <c r="E23" s="63" t="s">
        <v>150</v>
      </c>
      <c r="F23" s="13" t="str">
        <f t="shared" ca="1" si="4"/>
        <v>CN_08_02_CO_REC40_IMG14.jpg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224</v>
      </c>
      <c r="K23" s="64" t="s">
        <v>226</v>
      </c>
      <c r="O23" s="2" t="str">
        <f>'Definición técnica de imagenes'!A35</f>
        <v>F13</v>
      </c>
    </row>
    <row r="24" spans="1:15" s="11" customFormat="1" ht="27" x14ac:dyDescent="0.25">
      <c r="A24" s="12" t="str">
        <f t="shared" si="6"/>
        <v>IMG15</v>
      </c>
      <c r="B24" s="62">
        <v>316921817</v>
      </c>
      <c r="C24" s="20" t="str">
        <f t="shared" si="0"/>
        <v>Recurso F7</v>
      </c>
      <c r="D24" s="63" t="s">
        <v>190</v>
      </c>
      <c r="E24" s="63" t="s">
        <v>150</v>
      </c>
      <c r="F24" s="13" t="str">
        <f t="shared" ca="1" si="4"/>
        <v>CN_08_02_CO_REC40_IMG15.jpg</v>
      </c>
      <c r="G24" s="13" t="str">
        <f ca="1">IF($F24&lt;&gt;"",IF($G$4="Recurso",VLOOKUP($E24,OFFSET('Definición técnica de imagenes'!$A$1,MATCH($G$5,'Definición técnica de imagenes'!$A$1:$A$104,0)-1,1,COUNTIF('Definición técnica de imagenes'!$A$3:$A$102,$G$5),5),5,FALSE),'Definición técnica de imagenes'!$F$16),"")</f>
        <v>350 x 230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213</v>
      </c>
      <c r="K24" s="65" t="s">
        <v>214</v>
      </c>
      <c r="O24" s="2" t="str">
        <f>'Definición técnica de imagenes'!A37</f>
        <v>F13B</v>
      </c>
    </row>
    <row r="25" spans="1:15" s="11" customFormat="1" ht="121.5" x14ac:dyDescent="0.25">
      <c r="A25" s="12" t="str">
        <f t="shared" si="6"/>
        <v>IMG16</v>
      </c>
      <c r="B25" s="62">
        <v>114239758</v>
      </c>
      <c r="C25" s="20" t="str">
        <f t="shared" si="0"/>
        <v>Recurso F7</v>
      </c>
      <c r="D25" s="63" t="s">
        <v>209</v>
      </c>
      <c r="E25" s="63" t="s">
        <v>155</v>
      </c>
      <c r="F25" s="13" t="str">
        <f t="shared" ca="1" si="4"/>
        <v>CN_08_02_CO_REC40_IMG16n.jpg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CN_08_02_CO_REC40_IMG16a.jpg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4" t="s">
        <v>229</v>
      </c>
      <c r="K25" s="64" t="s">
        <v>230</v>
      </c>
    </row>
    <row r="26" spans="1:15" s="11" customFormat="1" ht="175.5" x14ac:dyDescent="0.25">
      <c r="A26" s="12" t="str">
        <f t="shared" si="6"/>
        <v>IMG17</v>
      </c>
      <c r="B26" s="62">
        <v>317217956</v>
      </c>
      <c r="C26" s="20" t="str">
        <f t="shared" si="0"/>
        <v>Recurso F7</v>
      </c>
      <c r="D26" s="63" t="s">
        <v>209</v>
      </c>
      <c r="E26" s="63" t="s">
        <v>155</v>
      </c>
      <c r="F26" s="13" t="str">
        <f t="shared" ca="1" si="4"/>
        <v>CN_08_02_CO_REC40_IMG17n.jpg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CN_08_02_CO_REC40_IMG17a.jpg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4" t="s">
        <v>224</v>
      </c>
      <c r="K26" s="64" t="s">
        <v>225</v>
      </c>
    </row>
    <row r="27" spans="1:15" s="11" customFormat="1" ht="40.5" x14ac:dyDescent="0.25">
      <c r="A27" s="12" t="str">
        <f t="shared" si="6"/>
        <v>IMG18</v>
      </c>
      <c r="B27" s="62">
        <v>281113787</v>
      </c>
      <c r="C27" s="20" t="str">
        <f t="shared" si="0"/>
        <v>Recurso F7</v>
      </c>
      <c r="D27" s="63" t="s">
        <v>190</v>
      </c>
      <c r="E27" s="63" t="s">
        <v>155</v>
      </c>
      <c r="F27" s="13" t="str">
        <f t="shared" ca="1" si="4"/>
        <v>CN_08_02_CO_REC40_IMG18n.jpg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CN_08_02_CO_REC40_IMG18a.jpg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3" t="s">
        <v>215</v>
      </c>
      <c r="K27" s="64" t="s">
        <v>216</v>
      </c>
      <c r="O27" s="2"/>
    </row>
    <row r="28" spans="1:15" s="11" customFormat="1" ht="40.5" x14ac:dyDescent="0.25">
      <c r="A28" s="12" t="str">
        <f t="shared" si="6"/>
        <v>IMG19</v>
      </c>
      <c r="B28" s="62">
        <v>53540398</v>
      </c>
      <c r="C28" s="20" t="str">
        <f t="shared" si="0"/>
        <v>Recurso F7</v>
      </c>
      <c r="D28" s="63" t="s">
        <v>190</v>
      </c>
      <c r="E28" s="63" t="s">
        <v>150</v>
      </c>
      <c r="F28" s="13" t="str">
        <f t="shared" ca="1" si="4"/>
        <v>CN_08_02_CO_REC40_IMG19.jpg</v>
      </c>
      <c r="G28" s="13" t="str">
        <f ca="1">IF($F28&lt;&gt;"",IF($G$4="Recurso",VLOOKUP($E28,OFFSET('Definición técnica de imagenes'!$A$1,MATCH($G$5,'Definición técnica de imagenes'!$A$1:$A$104,0)-1,1,COUNTIF('Definición técnica de imagenes'!$A$3:$A$102,$G$5),5),5,FALSE),'Definición técnica de imagenes'!$F$16),"")</f>
        <v>350 x 230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217</v>
      </c>
      <c r="K28" s="64" t="s">
        <v>218</v>
      </c>
    </row>
    <row r="29" spans="1:15" s="11" customFormat="1" ht="27" x14ac:dyDescent="0.25">
      <c r="A29" s="12" t="str">
        <f t="shared" si="6"/>
        <v>IMG20</v>
      </c>
      <c r="B29" s="62">
        <v>53540398</v>
      </c>
      <c r="C29" s="20" t="str">
        <f t="shared" si="0"/>
        <v>Recurso F7</v>
      </c>
      <c r="D29" s="63" t="s">
        <v>190</v>
      </c>
      <c r="E29" s="63" t="s">
        <v>150</v>
      </c>
      <c r="F29" s="13" t="str">
        <f t="shared" ca="1" si="4"/>
        <v>CN_08_02_CO_REC40_IMG20.jpg</v>
      </c>
      <c r="G29" s="13" t="str">
        <f ca="1">IF($F29&lt;&gt;"",IF($G$4="Recurso",VLOOKUP($E29,OFFSET('Definición técnica de imagenes'!$A$1,MATCH($G$5,'Definición técnica de imagenes'!$A$1:$A$104,0)-1,1,COUNTIF('Definición técnica de imagenes'!$A$3:$A$102,$G$5),5),5,FALSE),'Definición técnica de imagenes'!$F$16),"")</f>
        <v>350 x 230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219</v>
      </c>
      <c r="K29" s="64" t="s">
        <v>220</v>
      </c>
    </row>
    <row r="30" spans="1:15" s="11" customFormat="1" ht="40.5" x14ac:dyDescent="0.25">
      <c r="A30" s="12" t="str">
        <f t="shared" si="6"/>
        <v>IMG21</v>
      </c>
      <c r="B30" s="62">
        <v>290119091</v>
      </c>
      <c r="C30" s="20" t="str">
        <f t="shared" si="0"/>
        <v>Recurso F7</v>
      </c>
      <c r="D30" s="63" t="s">
        <v>190</v>
      </c>
      <c r="E30" s="63" t="s">
        <v>155</v>
      </c>
      <c r="F30" s="13" t="str">
        <f t="shared" ca="1" si="4"/>
        <v>CN_08_02_CO_REC40_IMG21n.jpg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CN_08_02_CO_REC40_IMG21a.jpg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221</v>
      </c>
      <c r="K30" s="64" t="s">
        <v>222</v>
      </c>
    </row>
    <row r="31" spans="1:15" s="11" customFormat="1" ht="157.5" customHeight="1" x14ac:dyDescent="0.25">
      <c r="A31" s="12" t="str">
        <f t="shared" si="6"/>
        <v>IMG22</v>
      </c>
      <c r="B31" s="62">
        <v>298281362</v>
      </c>
      <c r="C31" s="20" t="str">
        <f t="shared" si="0"/>
        <v>Recurso F7</v>
      </c>
      <c r="D31" s="63" t="s">
        <v>209</v>
      </c>
      <c r="E31" s="63" t="s">
        <v>155</v>
      </c>
      <c r="F31" s="13" t="str">
        <f t="shared" ca="1" si="4"/>
        <v>CN_08_02_CO_REC40_IMG22n.jpg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CN_08_02_CO_REC40_IMG22a.jpg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228</v>
      </c>
      <c r="K31" s="64"/>
    </row>
    <row r="32" spans="1:15" s="11" customFormat="1" ht="27" x14ac:dyDescent="0.25">
      <c r="A32" s="12" t="str">
        <f t="shared" si="6"/>
        <v>IMG23</v>
      </c>
      <c r="B32" s="62">
        <v>136016825</v>
      </c>
      <c r="C32" s="20" t="str">
        <f t="shared" si="0"/>
        <v>Recurso F7</v>
      </c>
      <c r="D32" s="63" t="s">
        <v>190</v>
      </c>
      <c r="E32" s="63" t="s">
        <v>155</v>
      </c>
      <c r="F32" s="13" t="str">
        <f t="shared" ca="1" si="4"/>
        <v>CN_08_02_CO_REC40_IMG23n.jpg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CN_08_02_CO_REC40_IMG23a.jpg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223</v>
      </c>
      <c r="K32" s="64" t="s">
        <v>227</v>
      </c>
    </row>
    <row r="33" spans="1:15" s="11" customFormat="1" ht="108" x14ac:dyDescent="0.25">
      <c r="A33" s="12" t="str">
        <f t="shared" si="6"/>
        <v>IMG24</v>
      </c>
      <c r="B33" s="62">
        <v>312560639</v>
      </c>
      <c r="C33" s="20" t="str">
        <f t="shared" si="0"/>
        <v>Recurso F7</v>
      </c>
      <c r="D33" s="63" t="s">
        <v>209</v>
      </c>
      <c r="E33" s="63" t="s">
        <v>150</v>
      </c>
      <c r="F33" s="13" t="str">
        <f t="shared" ca="1" si="4"/>
        <v>CN_08_02_CO_REC40_IMG24.jpg</v>
      </c>
      <c r="G33" s="13" t="str">
        <f ca="1">IF($F33&lt;&gt;"",IF($G$4="Recurso",VLOOKUP($E33,OFFSET('Definición técnica de imagenes'!$A$1,MATCH($G$5,'Definición técnica de imagenes'!$A$1:$A$104,0)-1,1,COUNTIF('Definición técnica de imagenes'!$A$3:$A$102,$G$5),5),5,FALSE),'Definición técnica de imagenes'!$F$16),"")</f>
        <v>350 x 230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231</v>
      </c>
      <c r="K33" s="64" t="s">
        <v>232</v>
      </c>
    </row>
    <row r="34" spans="1:15" s="11" customFormat="1" ht="148.5" x14ac:dyDescent="0.25">
      <c r="A34" s="12" t="str">
        <f t="shared" si="6"/>
        <v>IMG25</v>
      </c>
      <c r="B34" s="62">
        <v>189513005</v>
      </c>
      <c r="C34" s="20" t="str">
        <f t="shared" si="0"/>
        <v>Recurso F7</v>
      </c>
      <c r="D34" s="63" t="s">
        <v>209</v>
      </c>
      <c r="E34" s="63" t="s">
        <v>150</v>
      </c>
      <c r="F34" s="13" t="str">
        <f t="shared" ca="1" si="4"/>
        <v>CN_08_02_CO_REC40_IMG25.jpg</v>
      </c>
      <c r="G34" s="13" t="str">
        <f ca="1">IF($F34&lt;&gt;"",IF($G$4="Recurso",VLOOKUP($E34,OFFSET('Definición técnica de imagenes'!$A$1,MATCH($G$5,'Definición técnica de imagenes'!$A$1:$A$104,0)-1,1,COUNTIF('Definición técnica de imagenes'!$A$3:$A$102,$G$5),5),5,FALSE),'Definición técnica de imagenes'!$F$16),"")</f>
        <v>350 x 230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234</v>
      </c>
      <c r="K34" s="64" t="s">
        <v>233</v>
      </c>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2016-03-31T14:32:02Z</dcterms:modified>
</cp:coreProperties>
</file>