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8_0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H13"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3" i="1"/>
  <c r="G13" i="1"/>
  <c r="F10" i="1"/>
  <c r="G10" i="1"/>
  <c r="A14" i="1"/>
  <c r="F14" i="1"/>
  <c r="G14" i="1"/>
  <c r="H14" i="1"/>
  <c r="A15" i="1"/>
  <c r="F15" i="1"/>
  <c r="G15" i="1"/>
  <c r="H15" i="1"/>
  <c r="A16" i="1"/>
  <c r="F16" i="1"/>
  <c r="G16" i="1"/>
  <c r="H16" i="1"/>
  <c r="A17" i="1"/>
  <c r="F17" i="1"/>
  <c r="G17" i="1"/>
  <c r="H17" i="1"/>
  <c r="A18" i="1"/>
  <c r="F18" i="1"/>
  <c r="G18" i="1"/>
  <c r="H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<sst xmlns="http://schemas.openxmlformats.org/spreadsheetml/2006/main" count="394" uniqueCount="204">
  <si>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</si>
  <si>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</si>
  <si>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</si>
  <si>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</si>
  <si>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</si>
  <si>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</si>
  <si>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</si>
  <si>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</si>
  <si>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</si>
  <si>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</si>
  <si>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</si>
  <si>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</si>
  <si>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</si>
  <si>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</si>
  <si>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</si>
  <si>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</si>
  <si>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</si>
  <si>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</si>
  <si>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</si>
  <si>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</si>
  <si>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</si>
  <si>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</si>
  <si>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</si>
  <si>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</si>
  <si>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</si>
  <si>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</si>
  <si>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</si>
  <si>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</si>
  <si>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</si>
  <si>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</si>
  <si>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</si>
  <si>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</si>
  <si>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</si>
  <si>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</si>
  <si>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</si>
  <si>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</si>
  <si>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</si>
  <si>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</si>
  <si>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</si>
  <si>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</si>
  <si>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</si>
  <si>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</si>
  <si>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</si>
  <si>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</si>
  <si>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</si>
  <si>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</si>
  <si>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</si>
  <si>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</si>
  <si>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</si>
  <si>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</si>
  <si>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</si>
  <si>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</si>
  <si>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</si>
  <si>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</si>
  <si>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</si>
  <si>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</si>
  <si>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</si>
  <si>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</si>
  <si>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</si>
  <si>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</si>
  <si>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</si>
  <si>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</si>
  <si>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</si>
  <si>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</si>
  <si>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</si>
  <si>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</si>
  <si>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</si>
  <si>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</si>
  <si>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</si>
  <si>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</si>
  <si>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</si>
  <si>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</si>
  <si>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</si>
  <si>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</si>
  <si>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</si>
  <si>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</si>
  <si>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</si>
  <si>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</si>
  <si>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</si>
  <si>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</si>
  <si>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</si>
  <si>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</si>
  <si>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</si>
  <si>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</si>
  <si>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</si>
  <si>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</si>
  <si>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</si>
  <si>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</si>
  <si>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</si>
  <si>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</si>
  <si>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</si>
  <si>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</si>
  <si>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</si>
  <si>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</si>
  <si>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</si>
  <si>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</si>
  <si>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</si>
  <si>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</si>
  <si>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</si>
  <si>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</si>
  <si>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</si>
  <si>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</si>
  <si>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</si>
  <si>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</si>
  <si>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</si>
  <si>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</si>
  <si>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</si>
  <si>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</si>
  <si>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</si>
  <si>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</si>
  <si>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</si>
  <si>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</si>
  <si>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</si>
  <si>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</si>
  <si>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</si>
  <si>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</si>
  <si>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</si>
  <si>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</si>
  <si>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</si>
  <si>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</si>
  <si>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</si>
  <si>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</si>
  <si>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</si>
  <si>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</si>
  <si>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</si>
  <si>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</si>
  <si>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</si>
  <si>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</si>
  <si>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</si>
  <si>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</si>
  <si>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</si>
  <si>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</si>
  <si>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</si>
  <si>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</si>
  <si>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</si>
  <si>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</si>
  <si>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</si>
  <si>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</si>
  <si>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</si>
  <si>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</si>
  <si>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</si>
  <si>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</si>
  <si>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</si>
  <si>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</si>
  <si>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</si>
  <si>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</si>
  <si>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</si>
  <si>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</si>
  <si>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</si>
  <si>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</si>
  <si>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</si>
  <si>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</si>
  <si>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</si>
  <si>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</si>
  <si>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</si>
  <si>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</si>
  <si>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</si>
  <si>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</si>
  <si>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</si>
  <si>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</si>
  <si>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</si>
  <si>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</si>
  <si>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</si>
  <si>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</si>
  <si>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</si>
  <si>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</si>
  <si>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</si>
  <si>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</si>
  <si>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</si>
  <si>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</si>
  <si>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</si>
  <si>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</si>
  <si>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</si>
  <si>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</si>
  <si>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</si>
  <si>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</si>
  <si>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</si>
  <si>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</si>
  <si>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</si>
  <si>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</si>
  <si>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</si>
  <si>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</si>
  <si>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</si>
  <si>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</si>
  <si>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</si>
  <si>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</si>
  <si>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</si>
  <si>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</si>
  <si>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CN_08_02_CO_REC90</t>
  </si>
  <si>
    <t>Las glándulas del sistema endocrino</t>
  </si>
  <si>
    <t>Fotografía</t>
  </si>
  <si>
    <t>http://2.bp.blogspot.com/-Sd0Os0ZbYuw/U8rt7fNBR4I/AAAAAAAABl8/ZlN-B0GbUMg/s1600/85.+Gl%C3%A1ndula+Endocrina.png</t>
  </si>
  <si>
    <t>Dibujo glándula endocrina</t>
  </si>
  <si>
    <t>Ilustración</t>
  </si>
  <si>
    <t>radiografía Hipotálamo</t>
  </si>
  <si>
    <t>radiografía Pituitaria</t>
  </si>
  <si>
    <t>radiografía Tiroides</t>
  </si>
  <si>
    <t>radiografía suprarrenales</t>
  </si>
  <si>
    <t>radiografía ovarios</t>
  </si>
  <si>
    <t>Glándula paratiroides</t>
  </si>
  <si>
    <t>Células endocrinas</t>
  </si>
  <si>
    <t>Traducir los términos: glándula endocrina (en vez de endocrine cells), capilares sanguíneos, y Hormona en el torrente sanguíneo.</t>
  </si>
  <si>
    <t>Ilustrar la imagen del link incluyendo los nombres.</t>
  </si>
  <si>
    <t>Glándula tiroides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</si>
</sst>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0" activePane="bottomLeft" state="frozen"/>
      <selection pane="bottomLeft" activeCell="B11" sqref="B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21695062</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CN_08_02_CO_REC90_IMG01.jpg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199</v>
      </c>
      <c r="K10" s="64"/>
      <c r="O10" s="2" t="str">
        <f>'Definición técnica de imagenes'!A12</f>
        <v>M12D</v>
      </c>
    </row>
    <row r="11" spans="1:16" s="11" customFormat="1" ht="94.5" x14ac:dyDescent="0.25">
      <c r="A11" s="12" t="str">
        <f t="shared" ref="A11:A18" si="3">IF(OR(B11&lt;&gt;"",J11&lt;&gt;""),CONCATENATE(LEFT(A10,3),IF(MID(A10,4,2)+1&lt;10,CONCATENATE("0",MID(A10,4,2)+1))),"")</f>
        <v>IMG02</v>
      </c>
      <c r="B11" s="62" t="s">
        <v>191</v>
      </c>
      <c r="C11" s="20" t="str">
        <f t="shared" si="0"/>
        <v>Recurso F6</v>
      </c>
      <c r="D11" s="63" t="s">
        <v>193</v>
      </c>
      <c r="E11" s="63" t="s">
        <v>155</v>
      </c>
      <c r="F11" s="13" t="str">
        <f t="shared" ref="F11:F74" ca="1" si="4">IF(OR(B11&lt;&gt;"",J11&lt;&gt;""),CONCATENATE($C$7,"_",$A11,IF($G$4="Cuaderno de Estudio","_small",CONCATENATE(IF(I11="","","n"),IF(LEFT($G$5,1)="F",".jpg",".png")))),"")</f>
        <v>CN_08_02_CO_REC90_IMG02n.jpg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CN_08_02_CO_REC90_IMG02a.jpg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192</v>
      </c>
      <c r="K11" s="65" t="s">
        <v>202</v>
      </c>
      <c r="O11" s="2" t="str">
        <f>'Definición técnica de imagenes'!A13</f>
        <v>M101</v>
      </c>
    </row>
    <row r="12" spans="1:16" s="11" customFormat="1" ht="67.5" x14ac:dyDescent="0.25">
      <c r="A12" s="12" t="str">
        <f t="shared" si="3"/>
        <v>IMG03</v>
      </c>
      <c r="B12" s="62">
        <v>112395257</v>
      </c>
      <c r="C12" s="20" t="str">
        <f t="shared" si="0"/>
        <v>Recurso F6</v>
      </c>
      <c r="D12" s="63" t="s">
        <v>193</v>
      </c>
      <c r="E12" s="63" t="s">
        <v>155</v>
      </c>
      <c r="F12" s="13" t="str">
        <f t="shared" ca="1" si="4"/>
        <v>CN_08_02_CO_REC90_IMG03n.jpg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CN_08_02_CO_REC90_IMG03a.jpg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200</v>
      </c>
      <c r="K12" s="65" t="s">
        <v>201</v>
      </c>
      <c r="O12" s="2" t="str">
        <f>'Definición técnica de imagenes'!A18</f>
        <v>Diaporama F1</v>
      </c>
    </row>
    <row r="13" spans="1:16" s="11" customFormat="1" x14ac:dyDescent="0.25">
      <c r="A13" s="12" t="str">
        <f t="shared" si="3"/>
        <v>IMG04</v>
      </c>
      <c r="B13" s="62">
        <v>85659727</v>
      </c>
      <c r="C13" s="20" t="str">
        <f t="shared" si="0"/>
        <v>Recurso F6</v>
      </c>
      <c r="D13" s="63" t="s">
        <v>190</v>
      </c>
      <c r="E13" s="63" t="s">
        <v>150</v>
      </c>
      <c r="F13" s="13" t="str">
        <f t="shared" ca="1" si="4"/>
        <v>CN_08_02_CO_REC90_IMG04.jpg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203</v>
      </c>
      <c r="K13" s="64"/>
      <c r="O13" s="2" t="str">
        <f>'Definición técnica de imagenes'!A19</f>
        <v>F4</v>
      </c>
    </row>
    <row r="14" spans="1:16" s="11" customFormat="1" ht="27" x14ac:dyDescent="0.25">
      <c r="A14" s="12" t="str">
        <f t="shared" si="3"/>
        <v>IMG05</v>
      </c>
      <c r="B14" s="62">
        <v>232605433</v>
      </c>
      <c r="C14" s="20" t="str">
        <f t="shared" si="0"/>
        <v>Recurso F6</v>
      </c>
      <c r="D14" s="63" t="s">
        <v>190</v>
      </c>
      <c r="E14" s="63" t="s">
        <v>155</v>
      </c>
      <c r="F14" s="13" t="str">
        <f t="shared" ca="1" si="4"/>
        <v>CN_08_02_CO_REC90_IMG05n.jpg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CN_08_02_CO_REC90_IMG05a.jpg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194</v>
      </c>
      <c r="K14" s="64"/>
      <c r="O14" s="2" t="str">
        <f>'Definición técnica de imagenes'!A22</f>
        <v>F6</v>
      </c>
    </row>
    <row r="15" spans="1:16" s="11" customFormat="1" ht="27" x14ac:dyDescent="0.25">
      <c r="A15" s="12" t="str">
        <f t="shared" si="3"/>
        <v>IMG06</v>
      </c>
      <c r="B15" s="62">
        <v>134423351</v>
      </c>
      <c r="C15" s="20" t="str">
        <f t="shared" si="0"/>
        <v>Recurso F6</v>
      </c>
      <c r="D15" s="63" t="s">
        <v>190</v>
      </c>
      <c r="E15" s="63" t="s">
        <v>155</v>
      </c>
      <c r="F15" s="13" t="str">
        <f t="shared" ca="1" si="4"/>
        <v>CN_08_02_CO_REC90_IMG06n.jpg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CN_08_02_CO_REC90_IMG06a.jpg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195</v>
      </c>
      <c r="K15" s="66"/>
      <c r="O15" s="2" t="str">
        <f>'Definición técnica de imagenes'!A24</f>
        <v>F6B</v>
      </c>
    </row>
    <row r="16" spans="1:16" s="11" customFormat="1" ht="27" x14ac:dyDescent="0.3">
      <c r="A16" s="12" t="str">
        <f>IF(OR(B16&lt;&gt;"",J16&lt;&gt;""),CONCATENATE(LEFT(A15,3),IF(MID(A15,4,2)+1&lt;10,CONCATENATE("0",MID(A15,4,2)+1))),"")</f>
        <v>IMG07</v>
      </c>
      <c r="B16" s="62">
        <v>128018984</v>
      </c>
      <c r="C16" s="20" t="str">
        <f>IF(OR(B16&lt;&gt;"",J16&lt;&gt;""),IF($G$4="Recurso",CONCATENATE($G$4," ",$G$5),$G$4),"")</f>
        <v>Recurso F6</v>
      </c>
      <c r="D16" s="63" t="s">
        <v>190</v>
      </c>
      <c r="E16" s="63" t="s">
        <v>155</v>
      </c>
      <c r="F16" s="13" t="str">
        <f ca="1">IF(OR(B16&lt;&gt;"",J16&lt;&gt;""),CONCATENATE($C$7,"_",$A16,IF($G$4="Cuaderno de Estudio","_small",CONCATENATE(IF(I16="","","n"),IF(LEFT($G$5,1)="F",".jpg",".png")))),"")</f>
        <v>CN_08_02_CO_REC90_IMG07n.jpg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ca="1">IF(AND(I16&lt;&gt;"",I16&lt;&gt;0),IF(OR(B16&lt;&gt;"",J16&lt;&gt;""),CONCATENATE($C$7,"_",$A16,IF($G$4="Cuaderno de Estudio","_zoom",CONCATENATE("a",IF(LEFT($G$5,1)="F",".jpg",".png")))),""),"")</f>
        <v>CN_08_02_CO_REC90_IMG07a.jpg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196</v>
      </c>
      <c r="K16" s="68"/>
      <c r="O16" s="2" t="str">
        <f>'Definición técnica de imagenes'!A25</f>
        <v>F7</v>
      </c>
    </row>
    <row r="17" spans="1:15" s="11" customFormat="1" ht="27" x14ac:dyDescent="0.25">
      <c r="A17" s="12" t="str">
        <f>IF(OR(B17&lt;&gt;"",J17&lt;&gt;""),CONCATENATE(LEFT(A16,3),IF(MID(A16,4,2)+1&lt;10,CONCATENATE("0",MID(A16,4,2)+1))),"")</f>
        <v>IMG08</v>
      </c>
      <c r="B17" s="62">
        <v>221642551</v>
      </c>
      <c r="C17" s="20" t="str">
        <f>IF(OR(B17&lt;&gt;"",J17&lt;&gt;""),IF($G$4="Recurso",CONCATENATE($G$4," ",$G$5),$G$4),"")</f>
        <v>Recurso F6</v>
      </c>
      <c r="D17" s="63" t="s">
        <v>190</v>
      </c>
      <c r="E17" s="63" t="s">
        <v>155</v>
      </c>
      <c r="F17" s="13" t="str">
        <f ca="1">IF(OR(B17&lt;&gt;"",J17&lt;&gt;""),CONCATENATE($C$7,"_",$A17,IF($G$4="Cuaderno de Estudio","_small",CONCATENATE(IF(I17="","","n"),IF(LEFT($G$5,1)="F",".jpg",".png")))),"")</f>
        <v>CN_08_02_CO_REC90_IMG08n.jpg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ca="1">IF(AND(I17&lt;&gt;"",I17&lt;&gt;0),IF(OR(B17&lt;&gt;"",J17&lt;&gt;""),CONCATENATE($C$7,"_",$A17,IF($G$4="Cuaderno de Estudio","_zoom",CONCATENATE("a",IF(LEFT($G$5,1)="F",".jpg",".png")))),""),"")</f>
        <v>CN_08_02_CO_REC90_IMG08a.jpg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7" t="s">
        <v>197</v>
      </c>
      <c r="K17" s="66"/>
      <c r="O17" s="2" t="str">
        <f>'Definición técnica de imagenes'!A27</f>
        <v>F7B</v>
      </c>
    </row>
    <row r="18" spans="1:15" s="11" customFormat="1" ht="27" x14ac:dyDescent="0.25">
      <c r="A18" s="12" t="str">
        <f t="shared" si="3"/>
        <v>IMG09</v>
      </c>
      <c r="B18" s="62">
        <v>96525121</v>
      </c>
      <c r="C18" s="20" t="str">
        <f t="shared" si="0"/>
        <v>Recurso F6</v>
      </c>
      <c r="D18" s="63" t="s">
        <v>190</v>
      </c>
      <c r="E18" s="63" t="s">
        <v>155</v>
      </c>
      <c r="F18" s="13" t="str">
        <f t="shared" ca="1" si="4"/>
        <v>CN_08_02_CO_REC90_IMG09n.jpg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CN_08_02_CO_REC90_IMG09a.jpg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198</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2016-03-30T03:44:54Z</dcterms:modified>
</cp:coreProperties>
</file>