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H3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F27" i="1"/>
  <c r="G27" i="1"/>
  <c r="H27" i="1"/>
  <c r="A28" i="1"/>
  <c r="F28" i="1"/>
  <c r="G28" i="1"/>
  <c r="H28" i="1"/>
  <c r="A29" i="1"/>
  <c r="F29" i="1"/>
  <c r="G29" i="1"/>
  <c r="H29" i="1"/>
  <c r="A30" i="1"/>
  <c r="F30" i="1"/>
  <c r="G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<sst xmlns="http://schemas.openxmlformats.org/spreadsheetml/2006/main" count="436" uniqueCount="221">
  <si>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</si>
  <si>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</si>
  <si>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</si>
  <si>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</si>
  <si>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</si>
  <si>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</si>
  <si>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</si>
  <si>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</si>
  <si>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</si>
  <si>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</si>
  <si>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</si>
  <si>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</si>
  <si>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</si>
  <si>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</si>
  <si>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</si>
  <si>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</si>
  <si>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</si>
  <si>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</si>
  <si>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</si>
  <si>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</si>
  <si>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</si>
  <si>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</si>
  <si>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</si>
  <si>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</si>
  <si>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</si>
  <si>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</si>
  <si>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</si>
  <si>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</si>
  <si>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</si>
  <si>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</si>
  <si>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</si>
  <si>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</si>
  <si>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</si>
  <si>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</si>
  <si>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</si>
  <si>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</si>
  <si>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</si>
  <si>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</si>
  <si>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</si>
  <si>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</si>
  <si>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</si>
  <si>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</si>
  <si>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</si>
  <si>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</si>
  <si>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</si>
  <si>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</si>
  <si>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</si>
  <si>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</si>
  <si>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</si>
  <si>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</si>
  <si>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</si>
  <si>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</si>
  <si>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</si>
  <si>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</si>
  <si>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</si>
  <si>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</si>
  <si>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</si>
  <si>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</si>
  <si>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</si>
  <si>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</si>
  <si>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</si>
  <si>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</si>
  <si>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</si>
  <si>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</si>
  <si>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</si>
  <si>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</si>
  <si>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</si>
  <si>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</si>
  <si>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</si>
  <si>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</si>
  <si>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</si>
  <si>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</si>
  <si>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</si>
  <si>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</si>
  <si>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</si>
  <si>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</si>
  <si>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</si>
  <si>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</si>
  <si>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</si>
  <si>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</si>
  <si>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</si>
  <si>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</si>
  <si>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</si>
  <si>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</si>
  <si>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</si>
  <si>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</si>
  <si>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</si>
  <si>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</si>
  <si>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</si>
  <si>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</si>
  <si>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</si>
  <si>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</si>
  <si>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</si>
  <si>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</si>
  <si>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</si>
  <si>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</si>
  <si>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</si>
  <si>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</si>
  <si>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</si>
  <si>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</si>
  <si>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</si>
  <si>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</si>
  <si>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</si>
  <si>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</si>
  <si>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</si>
  <si>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</si>
  <si>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</si>
  <si>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</si>
  <si>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</si>
  <si>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</si>
  <si>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</si>
  <si>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</si>
  <si>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</si>
  <si>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</si>
  <si>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</si>
  <si>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</si>
  <si>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</si>
  <si>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</si>
  <si>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</si>
  <si>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</si>
  <si>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</si>
  <si>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</si>
  <si>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</si>
  <si>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</si>
  <si>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</si>
  <si>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</si>
  <si>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</si>
  <si>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</si>
  <si>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</si>
  <si>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</si>
  <si>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</si>
  <si>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</si>
  <si>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</si>
  <si>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</si>
  <si>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</si>
  <si>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</si>
  <si>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</si>
  <si>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</si>
  <si>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</si>
  <si>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</si>
  <si>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</si>
  <si>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</si>
  <si>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</si>
  <si>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</si>
  <si>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</si>
  <si>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</si>
  <si>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</si>
  <si>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</si>
  <si>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</si>
  <si>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</si>
  <si>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</si>
  <si>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</si>
  <si>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</si>
  <si>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</si>
  <si>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</si>
  <si>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</si>
  <si>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</si>
  <si>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</si>
  <si>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</si>
  <si>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</si>
  <si>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</si>
  <si>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</si>
  <si>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</si>
  <si>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</si>
  <si>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</si>
  <si>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</si>
  <si>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</si>
  <si>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</si>
  <si>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</si>
  <si>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</si>
  <si>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</si>
  <si>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</si>
  <si>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</si>
  <si>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</si>
  <si>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</si>
  <si>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</si>
  <si>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</si>
  <si>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</si>
  <si>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</si>
  <si>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</si>
  <si>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</si>
  <si>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</si>
  <si>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</si>
  <si>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</si>
  <si>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</si>
  <si>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</si>
  <si>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</si>
  <si>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</si>
  <si>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</si>
  <si>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CN_08_03_CO_REC150</t>
  </si>
  <si>
    <t>Jovenes compartiendo jeringa</t>
  </si>
  <si>
    <t>Hombre estornudando</t>
  </si>
  <si>
    <t>Síntomas lupus eritematoso</t>
  </si>
  <si>
    <t>Manos pasando un corazón</t>
  </si>
  <si>
    <t>Poner fondo blanco</t>
  </si>
  <si>
    <t>Ilustración</t>
  </si>
  <si>
    <t>Hojas médicas con texto</t>
  </si>
  <si>
    <t>Texto médico</t>
  </si>
  <si>
    <t>Quitar la parte que dice diagnosis. Cambiar Otosclerosis por Enfermedad autoinmune, y cambial el fondo azul de la tablet por uno blanco</t>
  </si>
  <si>
    <t>Quitar los textos Diagnosis Human papillomavirus y escribir Inmunodeficiencia</t>
  </si>
  <si>
    <t>Cambiar el texto High colesterol por Alergia</t>
  </si>
  <si>
    <t>Cambiar así los textos, fijándose muy bien en la correspondencia con los términos en la imagen: Úlceras en nariz y boca; Piel: -enrojecimiento e inflamación; Corazón: -endocarditis  -ateroesclerosis  -pericarditis;  Pulmones: -pleuritis  -neumonitis  -tromboembolismo pulmonar  -hemorragia pulmonar;  Dolor abdominal severo;  Riñones: -sangre en la orina; Sangre: -anemia  -presión alta;  Músculos y articulaciones: -dolores de artritis  -articulaciones hinchadas   Quitar el recuadro de la parte inferior izquierda, y adicionar una líena que señale el pelo y escribir Pérdida de cabello</t>
  </si>
  <si>
    <t>Hombre en cama de hospital</t>
  </si>
  <si>
    <t>Diferentes enfermedades autoinmunes</t>
  </si>
  <si>
    <t>Cambiar: AUTOINMUNE DISEASES por ENFERMEDADES AUTOINMUNES, Multiple sclerosis por Esclerosis multiple, Asthma por Asma, Celiac disease por Enfermedad celiaca, Eczema and psoriasis por Ecsema y Psoriasis, Rheumatoid arthritis por Artritis rematoidea, Systemic lupus erythematosus por Lupus Eritematoso Sistémico, Hashimoto's thyroiditis por Tiroiditis de hashimoto</t>
  </si>
  <si>
    <t>Cambiar: Allergens such as pollens cross the skin por Alérgenos como el polen atraviesan la piel o las mucosas, Allergen por Alérgeno, Mast cell por Leuocito, Allergens bind to IgE on mast cell in the tissues just bellow the skin por Después de atravezar la piel, los alérgenos se unen a los anticuerpos de los leucocitos en los tejidos, Mast cell mediators are released causing redness, itching and swelling (urticaria) por Los leucocitos liberan moléculas que causan enrojecimiento, picazón e hinchazón (urticaria).</t>
  </si>
  <si>
    <t>Imagen del ingreso de un alérgeno al cuerpo y la respuesta del sistema inmunitario</t>
  </si>
  <si>
    <t>Bebé en incubadora</t>
  </si>
  <si>
    <t>Bolsa con sangre</t>
  </si>
  <si>
    <t>Transfusión de sangre</t>
  </si>
  <si>
    <t>Glóbulos rojos</t>
  </si>
  <si>
    <t>Cambiar el texto por Test de grupo Rh</t>
  </si>
  <si>
    <t>Muestra de sangre</t>
  </si>
  <si>
    <t>Órganos trasplantables</t>
  </si>
  <si>
    <t>Ver observaciones</t>
  </si>
  <si>
    <t>Solamente dejar el titulo "Órganos y tejidos utilizados en transplantes" y la figura humana con su correspondiente señalización. Hacer que en la cadera se vea una parte abierta y un tejido rosado, y señalarlo, escribiendo Médula ósea: http://images.ddccdn.com/cg_esp/images/es2360039.jpg</t>
  </si>
  <si>
    <t>Quitar la figura de la izquierda.</t>
  </si>
  <si>
    <t>Gemelos idénticos</t>
  </si>
  <si>
    <t>Molécula azatriopina</t>
  </si>
  <si>
    <t>Doctor operando</t>
  </si>
  <si>
    <t>Las defensas del organismo ante la enfermedad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</si>
</sst>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87922</xdr:colOff>
      <xdr:row>25</xdr:row>
      <xdr:rowOff>117230</xdr:rowOff>
    </xdr:from>
    <xdr:to>
      <xdr:col>10</xdr:col>
      <xdr:colOff>2220905</xdr:colOff>
      <xdr:row>25</xdr:row>
      <xdr:rowOff>1392116</xdr:rowOff>
    </xdr:to>
    <xdr:pic>
      <xdr:nvPicPr>
        <xdr:cNvPr id="6" name="Imagen 5"/>
        <xdr:cNvPicPr>
          <a:picLocks noChangeAspect="1"/>
        </xdr:cNvPicPr>
      </xdr:nvPicPr>
      <xdr:blipFill>
        <a:blip xmlns:r="http://schemas.openxmlformats.org/officeDocument/2006/relationships" r:embed="rId1"/>
        <a:stretch>
          <a:fillRect/>
        </a:stretch>
      </xdr:blipFill>
      <xdr:spPr>
        <a:xfrm>
          <a:off x="16470922" y="13818576"/>
          <a:ext cx="2132983" cy="1274886"/>
        </a:xfrm>
        <a:prstGeom prst="rect">
          <a:avLst/>
        </a:prstGeom>
      </xdr:spPr>
    </xdr:pic>
    <xdr:clientData/>
  </xdr:twoCellAnchor>
  <xdr:twoCellAnchor editAs="oneCell">
    <xdr:from>
      <xdr:col>10</xdr:col>
      <xdr:colOff>102576</xdr:colOff>
      <xdr:row>27</xdr:row>
      <xdr:rowOff>102578</xdr:rowOff>
    </xdr:from>
    <xdr:to>
      <xdr:col>10</xdr:col>
      <xdr:colOff>1321882</xdr:colOff>
      <xdr:row>27</xdr:row>
      <xdr:rowOff>1419428</xdr:rowOff>
    </xdr:to>
    <xdr:pic>
      <xdr:nvPicPr>
        <xdr:cNvPr id="7" name="Imagen 6"/>
        <xdr:cNvPicPr>
          <a:picLocks noChangeAspect="1"/>
        </xdr:cNvPicPr>
      </xdr:nvPicPr>
      <xdr:blipFill>
        <a:blip xmlns:r="http://schemas.openxmlformats.org/officeDocument/2006/relationships" r:embed="rId2"/>
        <a:stretch>
          <a:fillRect/>
        </a:stretch>
      </xdr:blipFill>
      <xdr:spPr>
        <a:xfrm>
          <a:off x="16485576" y="18669001"/>
          <a:ext cx="1219306" cy="1316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42459</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220</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208239724</v>
      </c>
      <c r="C10" s="20" t="str">
        <f t="shared" ref="C10:C41" si="0">IF(OR(B10&lt;&gt;"",J10&lt;&gt;""),IF($G$4="Recurso",CONCATENATE($G$4," ",$G$5),$G$4),"")</f>
        <v>Recurso F7B</v>
      </c>
      <c r="D10" s="63" t="s">
        <v>188</v>
      </c>
      <c r="E10" s="63" t="s">
        <v>165</v>
      </c>
      <c r="F10" s="13" t="str">
        <f t="shared" ref="F10" ca="1" si="1">IF(OR(B10&lt;&gt;"",J10&lt;&gt;""),CONCATENATE($C$7,"_",$A10,IF($G$4="Cuaderno de Estudio","_small",CONCATENATE(IF(I10="","","n"),IF(LEFT($G$5,1)="F",".jpg",".png")))),"")</f>
        <v>CN_08_03_CO_REC150_IMG01.jpg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202</v>
      </c>
      <c r="K10" s="64"/>
      <c r="O10" s="2" t="str">
        <f>'Definición técnica de imagenes'!A12</f>
        <v>M12D</v>
      </c>
    </row>
    <row r="11" spans="1:16" s="11" customFormat="1" ht="27" x14ac:dyDescent="0.25">
      <c r="A11" s="12" t="str">
        <f t="shared" ref="A11:A18" si="3">IF(OR(B11&lt;&gt;"",J11&lt;&gt;""),CONCATENATE(LEFT(A10,3),IF(MID(A10,4,2)+1&lt;10,CONCATENATE("0",MID(A10,4,2)+1))),"")</f>
        <v>IMG02</v>
      </c>
      <c r="B11" s="62">
        <v>293024027</v>
      </c>
      <c r="C11" s="20" t="str">
        <f t="shared" si="0"/>
        <v>Recurso F7B</v>
      </c>
      <c r="D11" s="63" t="s">
        <v>195</v>
      </c>
      <c r="E11" s="63" t="s">
        <v>165</v>
      </c>
      <c r="F11" s="13" t="str">
        <f t="shared" ref="F11:F74" ca="1" si="4">IF(OR(B11&lt;&gt;"",J11&lt;&gt;""),CONCATENATE($C$7,"_",$A11,IF($G$4="Cuaderno de Estudio","_small",CONCATENATE(IF(I11="","","n"),IF(LEFT($G$5,1)="F",".jpg",".png")))),"")</f>
        <v>CN_08_03_CO_REC150_IMG02.jpg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40.5" x14ac:dyDescent="0.25">
      <c r="A12" s="12" t="str">
        <f t="shared" si="3"/>
        <v>IMG03</v>
      </c>
      <c r="B12" s="62">
        <v>280391225</v>
      </c>
      <c r="C12" s="20" t="str">
        <f t="shared" si="0"/>
        <v>Recurso F7B</v>
      </c>
      <c r="D12" s="63" t="s">
        <v>188</v>
      </c>
      <c r="E12" s="63" t="s">
        <v>165</v>
      </c>
      <c r="F12" s="13" t="str">
        <f t="shared" ca="1" si="4"/>
        <v>CN_08_03_CO_REC150_IMG03.jpg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199</v>
      </c>
      <c r="O12" s="2" t="str">
        <f>'Definición técnica de imagenes'!A18</f>
        <v>Diaporama F1</v>
      </c>
    </row>
    <row r="13" spans="1:16" s="11" customFormat="1" ht="67.5" x14ac:dyDescent="0.25">
      <c r="A13" s="12" t="str">
        <f t="shared" si="3"/>
        <v>IMG04</v>
      </c>
      <c r="B13" s="62">
        <v>292697669</v>
      </c>
      <c r="C13" s="20" t="str">
        <f t="shared" si="0"/>
        <v>Recurso F7B</v>
      </c>
      <c r="D13" s="63" t="s">
        <v>188</v>
      </c>
      <c r="E13" s="63" t="s">
        <v>165</v>
      </c>
      <c r="F13" s="13" t="str">
        <f t="shared" ca="1" si="4"/>
        <v>CN_08_03_CO_REC150_IMG04.jpg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t="s">
        <v>198</v>
      </c>
      <c r="O13" s="2" t="str">
        <f>'Definición técnica de imagenes'!A19</f>
        <v>F4</v>
      </c>
    </row>
    <row r="14" spans="1:16" s="11" customFormat="1" ht="27" x14ac:dyDescent="0.25">
      <c r="A14" s="12" t="str">
        <f t="shared" si="3"/>
        <v>IMG05</v>
      </c>
      <c r="B14" s="62">
        <v>387985618</v>
      </c>
      <c r="C14" s="20" t="str">
        <f t="shared" si="0"/>
        <v>Recurso F7B</v>
      </c>
      <c r="D14" s="63" t="s">
        <v>188</v>
      </c>
      <c r="E14" s="63" t="s">
        <v>165</v>
      </c>
      <c r="F14" s="13" t="str">
        <f t="shared" ca="1" si="4"/>
        <v>CN_08_03_CO_REC150_IMG05.jpg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t="s">
        <v>200</v>
      </c>
      <c r="O14" s="2" t="str">
        <f>'Definición técnica de imagenes'!A22</f>
        <v>F6</v>
      </c>
    </row>
    <row r="15" spans="1:16" s="11" customFormat="1" ht="27" x14ac:dyDescent="0.25">
      <c r="A15" s="12" t="str">
        <f t="shared" si="3"/>
        <v>IMG06</v>
      </c>
      <c r="B15" s="62">
        <v>307550978</v>
      </c>
      <c r="C15" s="20" t="str">
        <f t="shared" si="0"/>
        <v>Recurso F7B</v>
      </c>
      <c r="D15" s="63" t="s">
        <v>188</v>
      </c>
      <c r="E15" s="63" t="s">
        <v>155</v>
      </c>
      <c r="F15" s="13" t="str">
        <f t="shared" ca="1" si="4"/>
        <v>CN_08_03_CO_REC150_IMG06n.jpg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CN_08_03_CO_REC150_IMG06a.jpg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207</v>
      </c>
      <c r="K15" s="66"/>
      <c r="O15" s="2" t="str">
        <f>'Definición técnica de imagenes'!A24</f>
        <v>F6B</v>
      </c>
    </row>
    <row r="16" spans="1:16" s="11" customFormat="1" ht="27" x14ac:dyDescent="0.25">
      <c r="A16" s="12" t="str">
        <f t="shared" si="3"/>
        <v>IMG07</v>
      </c>
      <c r="B16" s="62">
        <v>161639972</v>
      </c>
      <c r="C16" s="20" t="str">
        <f t="shared" si="0"/>
        <v>Recurso F7B</v>
      </c>
      <c r="D16" s="63" t="s">
        <v>188</v>
      </c>
      <c r="E16" s="63" t="s">
        <v>155</v>
      </c>
      <c r="F16" s="13" t="str">
        <f t="shared" ca="1" si="4"/>
        <v>CN_08_03_CO_REC150_IMG07n.jpg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CN_08_03_CO_REC150_IMG07a.jpg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190</v>
      </c>
      <c r="K16" s="64"/>
      <c r="O16" s="2" t="str">
        <f>'Definición técnica de imagenes'!A25</f>
        <v>F7</v>
      </c>
    </row>
    <row r="17" spans="1:15" s="11" customFormat="1" ht="162" x14ac:dyDescent="0.25">
      <c r="A17" s="12" t="str">
        <f t="shared" si="3"/>
        <v>IMG08</v>
      </c>
      <c r="B17" s="62">
        <v>256751314</v>
      </c>
      <c r="C17" s="20" t="str">
        <f t="shared" si="0"/>
        <v>Recurso F7B</v>
      </c>
      <c r="D17" s="63" t="s">
        <v>188</v>
      </c>
      <c r="E17" s="63" t="s">
        <v>155</v>
      </c>
      <c r="F17" s="13" t="str">
        <f t="shared" ca="1" si="4"/>
        <v>CN_08_03_CO_REC150_IMG08n.jpg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CN_08_03_CO_REC150_IMG08a.jpg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203</v>
      </c>
      <c r="K17" s="66" t="s">
        <v>204</v>
      </c>
      <c r="O17" s="2" t="str">
        <f>'Definición técnica de imagenes'!A27</f>
        <v>F7B</v>
      </c>
    </row>
    <row r="18" spans="1:15" s="11" customFormat="1" ht="256.5" x14ac:dyDescent="0.25">
      <c r="A18" s="12" t="str">
        <f t="shared" si="3"/>
        <v>IMG09</v>
      </c>
      <c r="B18" s="62">
        <v>295494344</v>
      </c>
      <c r="C18" s="20" t="str">
        <f t="shared" si="0"/>
        <v>Recurso F7B</v>
      </c>
      <c r="D18" s="63" t="s">
        <v>188</v>
      </c>
      <c r="E18" s="63" t="s">
        <v>155</v>
      </c>
      <c r="F18" s="13" t="str">
        <f t="shared" ca="1" si="4"/>
        <v>CN_08_03_CO_REC150_IMG09n.jpg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CN_08_03_CO_REC150_IMG09a.jpg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192</v>
      </c>
      <c r="K18" s="64" t="s">
        <v>201</v>
      </c>
      <c r="O18" s="2" t="str">
        <f>'Definición técnica de imagenes'!A30</f>
        <v>F8</v>
      </c>
    </row>
    <row r="19" spans="1:15" s="11" customFormat="1" ht="228" x14ac:dyDescent="0.3">
      <c r="A19" s="12" t="str">
        <f t="shared" ref="A19:A50" si="6">IF(OR(B19&lt;&gt;"",J19&lt;&gt;""),CONCATENATE(LEFT(A18,3),IF(MID(A18,4,2)+1&lt;10,CONCATENATE("0",MID(A18,4,2)+1),MID(A18,4,2)+1)),"")</f>
        <v>IMG10</v>
      </c>
      <c r="B19" s="62">
        <v>277938902</v>
      </c>
      <c r="C19" s="20" t="str">
        <f t="shared" si="0"/>
        <v>Recurso F7B</v>
      </c>
      <c r="D19" s="63" t="s">
        <v>188</v>
      </c>
      <c r="E19" s="63" t="s">
        <v>155</v>
      </c>
      <c r="F19" s="13" t="str">
        <f t="shared" ca="1" si="4"/>
        <v>CN_08_03_CO_REC150_IMG10n.jpg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CN_08_03_CO_REC150_IMG10a.jpg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206</v>
      </c>
      <c r="K19" s="68" t="s">
        <v>205</v>
      </c>
      <c r="O19" s="2" t="str">
        <f>'Definición técnica de imagenes'!A31</f>
        <v>F10</v>
      </c>
    </row>
    <row r="20" spans="1:15" s="11" customFormat="1" ht="27" x14ac:dyDescent="0.25">
      <c r="A20" s="12" t="str">
        <f t="shared" si="6"/>
        <v>IMG11</v>
      </c>
      <c r="B20" s="62">
        <v>275524094</v>
      </c>
      <c r="C20" s="20" t="str">
        <f t="shared" si="0"/>
        <v>Recurso F7B</v>
      </c>
      <c r="D20" s="63" t="s">
        <v>188</v>
      </c>
      <c r="E20" s="63" t="s">
        <v>155</v>
      </c>
      <c r="F20" s="13" t="str">
        <f t="shared" ca="1" si="4"/>
        <v>CN_08_03_CO_REC150_IMG11n.jpg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CN_08_03_CO_REC150_IMG11a.jpg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191</v>
      </c>
      <c r="K20" s="66"/>
      <c r="O20" s="2" t="str">
        <f>'Definición técnica de imagenes'!A32</f>
        <v>F10B</v>
      </c>
    </row>
    <row r="21" spans="1:15" s="11" customFormat="1" ht="27" x14ac:dyDescent="0.25">
      <c r="A21" s="12" t="str">
        <f t="shared" si="6"/>
        <v>IMG12</v>
      </c>
      <c r="B21" s="62">
        <v>276381701</v>
      </c>
      <c r="C21" s="20" t="str">
        <f t="shared" si="0"/>
        <v>Recurso F7B</v>
      </c>
      <c r="D21" s="63" t="s">
        <v>188</v>
      </c>
      <c r="E21" s="63" t="s">
        <v>165</v>
      </c>
      <c r="F21" s="13" t="str">
        <f t="shared" ca="1" si="4"/>
        <v>CN_08_03_CO_REC150_IMG12.jpg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208</v>
      </c>
      <c r="K21" s="66"/>
      <c r="O21" s="2" t="str">
        <f>'Definición técnica de imagenes'!A33</f>
        <v>F11</v>
      </c>
    </row>
    <row r="22" spans="1:15" s="11" customFormat="1" ht="27" x14ac:dyDescent="0.25">
      <c r="A22" s="12" t="str">
        <f t="shared" si="6"/>
        <v>IMG13</v>
      </c>
      <c r="B22" s="62">
        <v>375213163</v>
      </c>
      <c r="C22" s="20" t="str">
        <f t="shared" si="0"/>
        <v>Recurso F7B</v>
      </c>
      <c r="D22" s="63" t="s">
        <v>188</v>
      </c>
      <c r="E22" s="63" t="s">
        <v>165</v>
      </c>
      <c r="F22" s="13" t="str">
        <f t="shared" ca="1" si="4"/>
        <v>CN_08_03_CO_REC150_IMG13.jpg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219</v>
      </c>
      <c r="K22" s="69"/>
      <c r="O22" s="2" t="str">
        <f>'Definición técnica de imagenes'!A34</f>
        <v>F12</v>
      </c>
    </row>
    <row r="23" spans="1:15" s="11" customFormat="1" ht="27" x14ac:dyDescent="0.25">
      <c r="A23" s="12" t="str">
        <f t="shared" si="6"/>
        <v>IMG14</v>
      </c>
      <c r="B23" s="62">
        <v>111210974</v>
      </c>
      <c r="C23" s="20" t="str">
        <f t="shared" si="0"/>
        <v>Recurso F7B</v>
      </c>
      <c r="D23" s="63" t="s">
        <v>188</v>
      </c>
      <c r="E23" s="63" t="s">
        <v>155</v>
      </c>
      <c r="F23" s="13" t="str">
        <f t="shared" ca="1" si="4"/>
        <v>CN_08_03_CO_REC150_IMG14n.jpg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CN_08_03_CO_REC150_IMG14a.jpg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209</v>
      </c>
      <c r="K23" s="64"/>
      <c r="O23" s="2" t="str">
        <f>'Definición técnica de imagenes'!A35</f>
        <v>F13</v>
      </c>
    </row>
    <row r="24" spans="1:15" s="11" customFormat="1" ht="27" x14ac:dyDescent="0.25">
      <c r="A24" s="12" t="str">
        <f t="shared" si="6"/>
        <v>IMG15</v>
      </c>
      <c r="B24" s="62">
        <v>46524928</v>
      </c>
      <c r="C24" s="20" t="str">
        <f t="shared" si="0"/>
        <v>Recurso F7B</v>
      </c>
      <c r="D24" s="63" t="s">
        <v>188</v>
      </c>
      <c r="E24" s="63" t="s">
        <v>155</v>
      </c>
      <c r="F24" s="13" t="str">
        <f t="shared" ca="1" si="4"/>
        <v>CN_08_03_CO_REC150_IMG15n.jpg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CN_08_03_CO_REC150_IMG15a.jpg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210</v>
      </c>
      <c r="K24" s="65"/>
      <c r="O24" s="2" t="str">
        <f>'Definición técnica de imagenes'!A37</f>
        <v>F13B</v>
      </c>
    </row>
    <row r="25" spans="1:15" s="11" customFormat="1" ht="27" x14ac:dyDescent="0.25">
      <c r="A25" s="12" t="str">
        <f t="shared" si="6"/>
        <v>IMG16</v>
      </c>
      <c r="B25" s="62">
        <v>348291473</v>
      </c>
      <c r="C25" s="20" t="str">
        <f t="shared" si="0"/>
        <v>Recurso F7B</v>
      </c>
      <c r="D25" s="63" t="s">
        <v>188</v>
      </c>
      <c r="E25" s="63" t="s">
        <v>155</v>
      </c>
      <c r="F25" s="13" t="str">
        <f t="shared" ca="1" si="4"/>
        <v>CN_08_03_CO_REC150_IMG16n.jpg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CN_08_03_CO_REC150_IMG16a.jpg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212</v>
      </c>
      <c r="K25" s="64" t="s">
        <v>211</v>
      </c>
    </row>
    <row r="26" spans="1:15" s="11" customFormat="1" ht="132" customHeight="1" x14ac:dyDescent="0.25">
      <c r="A26" s="12" t="str">
        <f t="shared" si="6"/>
        <v>IMG17</v>
      </c>
      <c r="B26" s="62" t="s">
        <v>214</v>
      </c>
      <c r="C26" s="20" t="str">
        <f t="shared" si="0"/>
        <v>Recurso F7B</v>
      </c>
      <c r="D26" s="63" t="s">
        <v>188</v>
      </c>
      <c r="E26" s="63" t="s">
        <v>155</v>
      </c>
      <c r="F26" s="13" t="str">
        <f t="shared" ca="1" si="4"/>
        <v>CN_08_03_CO_REC150_IMG17n.jpg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CN_08_03_CO_REC150_IMG17a.jpg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213</v>
      </c>
      <c r="K26" s="64" t="s">
        <v>216</v>
      </c>
    </row>
    <row r="27" spans="1:15" s="11" customFormat="1" ht="27" x14ac:dyDescent="0.25">
      <c r="A27" s="12" t="str">
        <f t="shared" si="6"/>
        <v>IMG18</v>
      </c>
      <c r="B27" s="62">
        <v>239410498</v>
      </c>
      <c r="C27" s="20" t="str">
        <f t="shared" si="0"/>
        <v>Recurso F7B</v>
      </c>
      <c r="D27" s="63" t="s">
        <v>188</v>
      </c>
      <c r="E27" s="63" t="s">
        <v>155</v>
      </c>
      <c r="F27" s="13" t="str">
        <f t="shared" ca="1" si="4"/>
        <v>CN_08_03_CO_REC150_IMG18n.jpg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CN_08_03_CO_REC150_IMG18a.jpg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217</v>
      </c>
      <c r="K27" s="64"/>
      <c r="O27" s="2"/>
    </row>
    <row r="28" spans="1:15" s="11" customFormat="1" ht="246" customHeight="1" x14ac:dyDescent="0.25">
      <c r="A28" s="12" t="str">
        <f t="shared" si="6"/>
        <v>IMG19</v>
      </c>
      <c r="B28" s="62" t="s">
        <v>214</v>
      </c>
      <c r="C28" s="20" t="str">
        <f t="shared" si="0"/>
        <v>Recurso F7B</v>
      </c>
      <c r="D28" s="63" t="s">
        <v>188</v>
      </c>
      <c r="E28" s="63" t="s">
        <v>155</v>
      </c>
      <c r="F28" s="13" t="str">
        <f t="shared" ca="1" si="4"/>
        <v>CN_08_03_CO_REC150_IMG19n.jpg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CN_08_03_CO_REC150_IMG19a.jpg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213</v>
      </c>
      <c r="K28" s="64" t="s">
        <v>215</v>
      </c>
    </row>
    <row r="29" spans="1:15" s="11" customFormat="1" ht="27" x14ac:dyDescent="0.25">
      <c r="A29" s="12" t="str">
        <f t="shared" si="6"/>
        <v>IMG20</v>
      </c>
      <c r="B29" s="62">
        <v>197146121</v>
      </c>
      <c r="C29" s="20" t="str">
        <f t="shared" si="0"/>
        <v>Recurso F7B</v>
      </c>
      <c r="D29" s="63" t="s">
        <v>188</v>
      </c>
      <c r="E29" s="63" t="s">
        <v>155</v>
      </c>
      <c r="F29" s="13" t="str">
        <f t="shared" ca="1" si="4"/>
        <v>CN_08_03_CO_REC150_IMG20n.jpg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CN_08_03_CO_REC150_IMG20a.jpg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218</v>
      </c>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2016-03-31T14:44:14Z</dcterms:modified>
</cp:coreProperties>
</file>