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8" i="1" l="1"/>
  <c r="F17" i="1"/>
  <c r="G17" i="1"/>
  <c r="F16" i="1"/>
  <c r="G16" i="1"/>
  <c r="F15" i="1"/>
  <c r="G15" i="1"/>
  <c r="F14" i="1"/>
  <c r="G14" i="1"/>
  <c r="F13" i="1"/>
  <c r="G13"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I11" i="1"/>
  <c r="I12"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 i="1"/>
  <c r="H11" i="1"/>
  <c r="H12"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 i="1"/>
  <c r="H21" i="2"/>
  <c r="I21" i="2"/>
  <c r="J21" i="2"/>
  <c r="K45" i="2"/>
  <c r="D17" i="2"/>
  <c r="D18" i="2"/>
  <c r="D5" i="2"/>
  <c r="D7" i="2"/>
  <c r="F11" i="1"/>
  <c r="G11" i="1"/>
  <c r="F12" i="1"/>
  <c r="G12"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 i="1"/>
  <c r="F5" i="1"/>
  <c r="G10" i="1"/>
</calcChain>
</file>

<file path=xl/sharedStrings.xml><?xml version="1.0" encoding="utf-8"?>
<sst xmlns="http://schemas.openxmlformats.org/spreadsheetml/2006/main" count="253" uniqueCount="159">
  <si>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</si>
  <si>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</si>
  <si>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</si>
  <si>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</si>
  <si>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</si>
  <si>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</si>
  <si>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</si>
  <si>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</si>
  <si>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</si>
  <si>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</si>
  <si>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</si>
  <si>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</si>
  <si>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</si>
  <si>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</si>
  <si>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</si>
  <si>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</si>
  <si>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</si>
  <si>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</si>
  <si>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</si>
  <si>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</si>
  <si>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</si>
  <si>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</si>
  <si>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</si>
  <si>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</si>
  <si>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</si>
  <si>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</si>
  <si>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</si>
  <si>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</si>
  <si>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</si>
  <si>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</si>
  <si>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</si>
  <si>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</si>
  <si>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</si>
  <si>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</si>
  <si>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</si>
  <si>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</si>
  <si>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</si>
  <si>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</si>
  <si>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</si>
  <si>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</si>
  <si>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</si>
  <si>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</si>
  <si>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</si>
  <si>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</si>
  <si>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</si>
  <si>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</si>
  <si>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</si>
  <si>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</si>
  <si>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</si>
  <si>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</si>
  <si>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</si>
  <si>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</si>
  <si>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</si>
  <si>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</si>
  <si>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</si>
  <si>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</si>
  <si>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</si>
  <si>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</si>
  <si>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</si>
  <si>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</si>
  <si>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</si>
  <si>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</si>
  <si>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</si>
  <si>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</si>
  <si>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</si>
  <si>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</si>
  <si>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</si>
  <si>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</si>
  <si>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</si>
  <si>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</si>
  <si>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</si>
  <si>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</si>
  <si>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</si>
  <si>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</si>
  <si>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</si>
  <si>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</si>
  <si>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</si>
  <si>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</si>
  <si>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</si>
  <si>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</si>
  <si>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</si>
  <si>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</si>
  <si>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</si>
  <si>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</si>
  <si>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</si>
  <si>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</si>
  <si>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</si>
  <si>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</si>
  <si>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</si>
  <si>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</si>
  <si>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</si>
  <si>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</si>
  <si>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</si>
  <si>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</si>
  <si>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</si>
  <si>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</si>
  <si>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</si>
  <si>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</si>
  <si>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</si>
  <si>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</si>
  <si>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</si>
  <si>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</si>
  <si>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</si>
  <si>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</si>
  <si>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</si>
  <si>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</si>
  <si>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</si>
  <si>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</si>
  <si>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</si>
  <si>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</si>
  <si>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</si>
  <si>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</si>
  <si>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</si>
  <si>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</si>
  <si>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</si>
  <si>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</si>
  <si>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</si>
  <si>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</si>
  <si>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</si>
  <si>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</si>
  <si>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</si>
  <si>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</si>
  <si>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</si>
  <si>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</si>
  <si>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</si>
  <si>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</si>
  <si>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</si>
  <si>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</si>
  <si>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</si>
  <si>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</si>
  <si>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</si>
  <si>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</si>
  <si>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</si>
  <si>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</si>
  <si>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</si>
  <si>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</si>
  <si>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</si>
  <si>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</si>
  <si>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</si>
  <si>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</si>
  <si>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</si>
  <si>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</si>
  <si>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</si>
  <si>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</si>
  <si>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</si>
  <si>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</si>
  <si>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</si>
  <si>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</si>
  <si>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F01</t>
  </si>
  <si>
    <t>F02</t>
  </si>
  <si>
    <t>F03</t>
  </si>
  <si>
    <t>Las máquinas eléctricas</t>
  </si>
  <si>
    <t>CN_05_12_CO_REC60</t>
  </si>
  <si>
    <t>F04</t>
  </si>
  <si>
    <t>F05</t>
  </si>
  <si>
    <t>F06</t>
  </si>
  <si>
    <t>F07</t>
  </si>
  <si>
    <t>F08</t>
  </si>
  <si>
    <t>Interativo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</si>
</sst>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u/>
      <sz val="9.6"/>
      <color theme="1"/>
      <name val="Calibri"/>
      <family val="2"/>
    </font>
    <font>
      <sz val="9.6"/>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12" fillId="0" borderId="5" xfId="0" applyFont="1" applyFill="1" applyBorder="1" applyAlignment="1">
      <alignment vertical="center" wrapText="1"/>
    </xf>
    <xf numFmtId="0" fontId="25" fillId="0" borderId="5" xfId="51" applyFont="1" applyBorder="1" applyAlignment="1" applyProtection="1">
      <alignment horizontal="left" wrapText="1"/>
    </xf>
    <xf numFmtId="0" fontId="22"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3" fillId="5" borderId="32" xfId="0" applyFont="1" applyFill="1" applyBorder="1" applyAlignment="1">
      <alignment horizontal="center" vertical="center"/>
    </xf>
    <xf numFmtId="0" fontId="2" fillId="0" borderId="5" xfId="0" applyFont="1" applyBorder="1" applyAlignment="1">
      <alignment wrapText="1"/>
    </xf>
    <xf numFmtId="0" fontId="2" fillId="0" borderId="5" xfId="0" applyFont="1" applyBorder="1" applyAlignment="1"/>
    <xf numFmtId="0" fontId="11" fillId="0" borderId="5" xfId="0" applyFont="1" applyBorder="1" applyAlignment="1">
      <alignment wrapText="1"/>
    </xf>
    <xf numFmtId="0" fontId="26" fillId="0" borderId="5" xfId="51" applyFont="1" applyBorder="1" applyAlignment="1" applyProtection="1">
      <alignment horizontal="lef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6"/>
  <sheetViews>
    <sheetView showGridLines="0" tabSelected="1" zoomScale="80" zoomScaleNormal="80" workbookViewId="0">
      <selection activeCell="C19" sqref="C19"/>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0" t="s">
        <v>22</v>
      </c>
      <c r="D2" s="91"/>
      <c r="F2" s="83" t="s">
        <v>0</v>
      </c>
      <c r="G2" s="84"/>
      <c r="H2" s="43"/>
      <c r="I2" s="43"/>
      <c r="J2" s="16"/>
    </row>
    <row r="3" spans="1:16" ht="15.75" x14ac:dyDescent="0.25">
      <c r="A3" s="1"/>
      <c r="B3" s="4" t="s">
        <v>8</v>
      </c>
      <c r="C3" s="92">
        <v>5</v>
      </c>
      <c r="D3" s="93"/>
      <c r="F3" s="85">
        <v>42138</v>
      </c>
      <c r="G3" s="86"/>
      <c r="H3" s="43"/>
      <c r="I3" s="43"/>
      <c r="J3" s="16"/>
    </row>
    <row r="4" spans="1:16" ht="16.5" x14ac:dyDescent="0.3">
      <c r="A4" s="1"/>
      <c r="B4" s="4" t="s">
        <v>54</v>
      </c>
      <c r="C4" s="94" t="s">
        <v>151</v>
      </c>
      <c r="D4" s="95"/>
      <c r="E4" s="5"/>
      <c r="F4" s="42" t="s">
        <v>55</v>
      </c>
      <c r="G4" s="41" t="s">
        <v>56</v>
      </c>
      <c r="H4" s="43"/>
      <c r="I4" s="43"/>
      <c r="J4" s="16"/>
      <c r="K4" s="16"/>
    </row>
    <row r="5" spans="1:16" ht="16.5" thickBot="1" x14ac:dyDescent="0.3">
      <c r="A5" s="1"/>
      <c r="B5" s="6" t="s">
        <v>1</v>
      </c>
      <c r="C5" s="96" t="s">
        <v>147</v>
      </c>
      <c r="D5" s="97"/>
      <c r="E5" s="5"/>
      <c r="F5" s="40" t="str">
        <f>IF(G4="Recurso","Motor del recurso","")</f>
        <v>Motor del recurso</v>
      </c>
      <c r="G5" s="40" t="s">
        <v>98</v>
      </c>
      <c r="H5" s="43"/>
      <c r="I5" s="63"/>
      <c r="J5" s="16"/>
      <c r="K5" s="16"/>
    </row>
    <row r="6" spans="1:16" ht="16.5" thickBot="1" x14ac:dyDescent="0.3">
      <c r="A6" s="1"/>
      <c r="B6" s="1"/>
      <c r="C6" s="1"/>
      <c r="D6" s="1"/>
      <c r="E6" s="7"/>
      <c r="F6" s="1"/>
      <c r="G6" s="1"/>
      <c r="H6" s="43"/>
      <c r="I6" s="43"/>
      <c r="J6" s="16"/>
      <c r="K6" s="16"/>
    </row>
    <row r="7" spans="1:16" ht="15" customHeight="1" x14ac:dyDescent="0.25">
      <c r="A7" s="1"/>
      <c r="B7" s="27" t="s">
        <v>40</v>
      </c>
      <c r="C7" s="8" t="s">
        <v>152</v>
      </c>
      <c r="D7" s="26"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24" t="s">
        <v>2</v>
      </c>
      <c r="B9" s="21" t="s">
        <v>9</v>
      </c>
      <c r="C9" s="20" t="s">
        <v>3</v>
      </c>
      <c r="D9" s="20" t="s">
        <v>4</v>
      </c>
      <c r="E9" s="20" t="s">
        <v>5</v>
      </c>
      <c r="F9" s="116" t="s">
        <v>61</v>
      </c>
      <c r="G9" s="116" t="s">
        <v>59</v>
      </c>
      <c r="H9" s="116" t="s">
        <v>60</v>
      </c>
      <c r="I9" s="116" t="s">
        <v>121</v>
      </c>
      <c r="J9" s="21" t="s">
        <v>6</v>
      </c>
      <c r="K9" s="22" t="s">
        <v>7</v>
      </c>
    </row>
    <row r="10" spans="1:16" s="12" customFormat="1" ht="23.25" customHeight="1" x14ac:dyDescent="0.25">
      <c r="A10" s="13" t="s">
        <v>148</v>
      </c>
      <c r="B10" s="23">
        <v>123695869</v>
      </c>
      <c r="C10" s="14" t="s">
        <v>158</v>
      </c>
      <c r="D10" s="14" t="s">
        <v>145</v>
      </c>
      <c r="E10" s="14" t="s">
        <v>146</v>
      </c>
      <c r="F10" s="14" t="str">
        <f>IF(OR(B10&lt;&gt;"",J10&lt;&gt;""),CONCATENATE($C$7,"_",$A10,IF($G$4="Cuaderno de Estudio","_small",CONCATENATE(IF(I10="","","n"),IF(LEFT($G$5,1)="F",".jpg",".png")))),"")</f>
        <v>CN_05_12_CO_REC60_F01.jpg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17"/>
      <c r="K10" s="19"/>
    </row>
    <row r="11" spans="1:16" s="12" customFormat="1" ht="23.25" customHeight="1" x14ac:dyDescent="0.25">
      <c r="A11" s="13" t="s">
        <v>149</v>
      </c>
      <c r="B11" s="23">
        <v>100487752</v>
      </c>
      <c r="C11" s="14" t="s">
        <v>158</v>
      </c>
      <c r="D11" s="14" t="s">
        <v>145</v>
      </c>
      <c r="E11" s="14" t="s">
        <v>146</v>
      </c>
      <c r="F11" s="14" t="str">
        <f t="shared" ref="F11:F72" si="0">IF(OR(B11&lt;&gt;"",J11&lt;&gt;""),CONCATENATE($C$7,"_",$A11,IF($G$4="Cuaderno de Estudio","_small",CONCATENATE(IF(I11="","","n"),IF(LEFT($G$5,1)="F",".jpg",".png")))),"")</f>
        <v>CN_05_12_CO_REC60_F02.jpg</v>
      </c>
      <c r="G11" s="14" t="str">
        <f>IF(F11&lt;&gt;"",IF($G$4="Recurso",IF(LEFT($G$5,1)="M",VLOOKUP($G$5,'Definición técnica de imagenes'!$A$3:$G$17,5,FALSE),IF($G$5="F1",'Definición técnica de imagenes'!$E$15,'Definición técnica de imagenes'!$F$13)),'Definición técnica de imagenes'!$E$16),"")</f>
        <v>800 x 460 px</v>
      </c>
      <c r="H11" s="14" t="str">
        <f t="shared" ref="H11:H72"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17"/>
      <c r="K11" s="71"/>
    </row>
    <row r="12" spans="1:16" s="12" customFormat="1" ht="23.25" customHeight="1" x14ac:dyDescent="0.25">
      <c r="A12" s="13" t="s">
        <v>150</v>
      </c>
      <c r="B12" s="23">
        <v>176839616</v>
      </c>
      <c r="C12" s="14" t="s">
        <v>158</v>
      </c>
      <c r="D12" s="14" t="s">
        <v>145</v>
      </c>
      <c r="E12" s="14" t="s">
        <v>146</v>
      </c>
      <c r="F12" s="14" t="str">
        <f t="shared" si="0"/>
        <v>CN_05_12_CO_REC60_F03.jpg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118"/>
      <c r="K12" s="19"/>
    </row>
    <row r="13" spans="1:16" s="12" customFormat="1" ht="23.25" customHeight="1" x14ac:dyDescent="0.25">
      <c r="A13" s="13" t="s">
        <v>153</v>
      </c>
      <c r="B13" s="23">
        <v>112042955</v>
      </c>
      <c r="C13" s="14" t="s">
        <v>158</v>
      </c>
      <c r="D13" s="14" t="s">
        <v>145</v>
      </c>
      <c r="E13" s="14" t="s">
        <v>146</v>
      </c>
      <c r="F13" s="14" t="str">
        <f t="shared" ref="F13:F18" si="2">IF(OR(B13&lt;&gt;"",J13&lt;&gt;""),CONCATENATE($C$7,"_",$A13,IF($G$4="Cuaderno de Estudio","_small",CONCATENATE(IF(I13="","","n"),IF(LEFT($G$5,1)="F",".jpg",".png")))),"")</f>
        <v>CN_05_12_CO_REC60_F04.jpg</v>
      </c>
      <c r="G13" s="14" t="str">
        <f>IF(F13&lt;&gt;"",IF($G$4="Recurso",IF(LEFT($G$5,1)="M",VLOOKUP($G$5,'Definición técnica de imagenes'!$A$3:$G$17,5,FALSE),IF($G$5="F1",'Definición técnica de imagenes'!$E$15,'Definición técnica de imagenes'!$F$13)),'Definición técnica de imagenes'!$E$16),"")</f>
        <v>800 x 460 px</v>
      </c>
      <c r="H13" s="14"/>
      <c r="I13" s="14"/>
      <c r="J13" s="117"/>
      <c r="K13" s="82"/>
    </row>
    <row r="14" spans="1:16" s="12" customFormat="1" ht="23.25" customHeight="1" x14ac:dyDescent="0.25">
      <c r="A14" s="13" t="s">
        <v>154</v>
      </c>
      <c r="B14" s="23">
        <v>257574442</v>
      </c>
      <c r="C14" s="14" t="s">
        <v>158</v>
      </c>
      <c r="D14" s="14" t="s">
        <v>145</v>
      </c>
      <c r="E14" s="14" t="s">
        <v>146</v>
      </c>
      <c r="F14" s="14" t="str">
        <f t="shared" si="2"/>
        <v>CN_05_12_CO_REC60_F05.jpg</v>
      </c>
      <c r="G14" s="14" t="str">
        <f>IF(F14&lt;&gt;"",IF($G$4="Recurso",IF(LEFT($G$5,1)="M",VLOOKUP($G$5,'Definición técnica de imagenes'!$A$3:$G$17,5,FALSE),IF($G$5="F1",'Definición técnica de imagenes'!$E$15,'Definición técnica de imagenes'!$F$13)),'Definición técnica de imagenes'!$E$16),"")</f>
        <v>800 x 460 px</v>
      </c>
      <c r="H14" s="14"/>
      <c r="I14" s="14"/>
      <c r="J14" s="117"/>
      <c r="K14" s="70"/>
    </row>
    <row r="15" spans="1:16" s="12" customFormat="1" ht="23.25" customHeight="1" x14ac:dyDescent="0.25">
      <c r="A15" s="13" t="s">
        <v>155</v>
      </c>
      <c r="B15" s="23">
        <v>149074142</v>
      </c>
      <c r="C15" s="14" t="s">
        <v>158</v>
      </c>
      <c r="D15" s="14" t="s">
        <v>145</v>
      </c>
      <c r="E15" s="14" t="s">
        <v>146</v>
      </c>
      <c r="F15" s="14" t="str">
        <f t="shared" si="2"/>
        <v>CN_05_12_CO_REC60_F06.jpg</v>
      </c>
      <c r="G15" s="14" t="str">
        <f>IF(F15&lt;&gt;"",IF($G$4="Recurso",IF(LEFT($G$5,1)="M",VLOOKUP($G$5,'Definición técnica de imagenes'!$A$3:$G$17,5,FALSE),IF($G$5="F1",'Definición técnica de imagenes'!$E$15,'Definición técnica de imagenes'!$F$13)),'Definición técnica de imagenes'!$E$16),"")</f>
        <v>800 x 460 px</v>
      </c>
      <c r="H15" s="14"/>
      <c r="I15" s="14"/>
      <c r="J15" s="117"/>
      <c r="K15" s="70"/>
    </row>
    <row r="16" spans="1:16" s="12" customFormat="1" ht="23.25" customHeight="1" x14ac:dyDescent="0.3">
      <c r="A16" s="13" t="s">
        <v>156</v>
      </c>
      <c r="B16" s="23">
        <v>237990910</v>
      </c>
      <c r="C16" s="14" t="s">
        <v>158</v>
      </c>
      <c r="D16" s="14" t="s">
        <v>145</v>
      </c>
      <c r="E16" s="14" t="s">
        <v>146</v>
      </c>
      <c r="F16" s="14" t="str">
        <f t="shared" si="2"/>
        <v>CN_05_12_CO_REC60_F07.jpg</v>
      </c>
      <c r="G16" s="14" t="str">
        <f>IF(F16&lt;&gt;"",IF($G$4="Recurso",IF(LEFT($G$5,1)="M",VLOOKUP($G$5,'Definición técnica de imagenes'!$A$3:$G$17,5,FALSE),IF($G$5="F1",'Definición técnica de imagenes'!$E$15,'Definición técnica de imagenes'!$F$13)),'Definición técnica de imagenes'!$E$16),"")</f>
        <v>800 x 460 px</v>
      </c>
      <c r="H16" s="14"/>
      <c r="I16" s="14"/>
      <c r="J16" s="119"/>
      <c r="K16" s="76"/>
    </row>
    <row r="17" spans="1:11" s="12" customFormat="1" ht="23.25" customHeight="1" x14ac:dyDescent="0.3">
      <c r="A17" s="13" t="s">
        <v>157</v>
      </c>
      <c r="B17" s="120">
        <v>237990910</v>
      </c>
      <c r="C17" s="14" t="s">
        <v>158</v>
      </c>
      <c r="D17" s="14" t="s">
        <v>145</v>
      </c>
      <c r="E17" s="14" t="s">
        <v>146</v>
      </c>
      <c r="F17" s="14" t="str">
        <f t="shared" si="2"/>
        <v>CN_05_12_CO_REC60_F08.jpg</v>
      </c>
      <c r="G17" s="14" t="str">
        <f>IF(F17&lt;&gt;"",IF($G$4="Recurso",IF(LEFT($G$5,1)="M",VLOOKUP($G$5,'Definición técnica de imagenes'!$A$3:$G$17,5,FALSE),IF($G$5="F1",'Definición técnica de imagenes'!$E$15,'Definición técnica de imagenes'!$F$13)),'Definición técnica de imagenes'!$E$16),"")</f>
        <v>800 x 460 px</v>
      </c>
      <c r="H17" s="14"/>
      <c r="I17" s="14"/>
      <c r="J17" s="119"/>
      <c r="K17" s="76"/>
    </row>
    <row r="18" spans="1:11" s="12" customFormat="1" ht="11.25" customHeight="1" x14ac:dyDescent="0.25">
      <c r="A18" s="13"/>
      <c r="B18" s="81"/>
      <c r="C18" s="67"/>
      <c r="D18" s="67"/>
      <c r="E18" s="67"/>
      <c r="F18" s="14"/>
      <c r="G18" s="14" t="str">
        <f>IF(F18&lt;&gt;"",IF($G$4="Recurso",IF(LEFT($G$5,1)="M",VLOOKUP($G$5,'Definición técnica de imagenes'!$A$3:$G$17,5,FALSE),IF($G$5="F1",'Definición técnica de imagenes'!$E$15,'Definición técnica de imagenes'!$F$13)),'Definición técnica de imagenes'!$E$16),"")</f>
        <v/>
      </c>
      <c r="H18" s="14"/>
      <c r="I18" s="14"/>
      <c r="J18" s="69"/>
      <c r="K18" s="70"/>
    </row>
    <row r="19" spans="1:11" s="12" customFormat="1" ht="12" customHeight="1" x14ac:dyDescent="0.25">
      <c r="A19" s="66"/>
      <c r="B19" s="72"/>
      <c r="C19" s="67"/>
      <c r="D19" s="14"/>
      <c r="E19" s="67"/>
      <c r="F19" s="14"/>
      <c r="G19" s="14"/>
      <c r="H19" s="14"/>
      <c r="I19" s="14"/>
      <c r="J19" s="69"/>
      <c r="K19" s="70"/>
    </row>
    <row r="20" spans="1:11" s="12" customFormat="1" ht="12" customHeight="1" x14ac:dyDescent="0.25">
      <c r="A20" s="66"/>
      <c r="B20" s="81"/>
      <c r="C20" s="67"/>
      <c r="D20" s="14"/>
      <c r="E20" s="67"/>
      <c r="F20" s="14"/>
      <c r="G20" s="14"/>
      <c r="H20" s="14"/>
      <c r="I20" s="14"/>
      <c r="J20" s="77"/>
      <c r="K20" s="77"/>
    </row>
    <row r="21" spans="1:11" s="12" customFormat="1" ht="12" customHeight="1" x14ac:dyDescent="0.25">
      <c r="A21" s="66"/>
      <c r="B21" s="81"/>
      <c r="C21" s="67"/>
      <c r="D21" s="67"/>
      <c r="E21" s="67"/>
      <c r="F21" s="14"/>
      <c r="G21" s="14"/>
      <c r="H21" s="14"/>
      <c r="I21" s="14"/>
      <c r="J21" s="69"/>
      <c r="K21" s="69"/>
    </row>
    <row r="22" spans="1:11" s="12" customFormat="1" ht="12" customHeight="1" x14ac:dyDescent="0.25">
      <c r="A22" s="66"/>
      <c r="B22" s="72"/>
      <c r="C22" s="67"/>
      <c r="D22" s="67"/>
      <c r="E22" s="67"/>
      <c r="F22" s="14"/>
      <c r="G22" s="14"/>
      <c r="H22" s="14"/>
      <c r="I22" s="14"/>
      <c r="J22" s="79"/>
      <c r="K22" s="78"/>
    </row>
    <row r="23" spans="1:11" s="12" customFormat="1" ht="12" customHeight="1" x14ac:dyDescent="0.25">
      <c r="A23" s="66"/>
      <c r="B23" s="68"/>
      <c r="C23" s="67"/>
      <c r="D23" s="67"/>
      <c r="E23" s="67"/>
      <c r="F23" s="14"/>
      <c r="G23" s="14"/>
      <c r="H23" s="14"/>
      <c r="I23" s="14"/>
      <c r="J23" s="80"/>
      <c r="K23" s="78"/>
    </row>
    <row r="24" spans="1:11" s="12" customFormat="1" ht="12" customHeight="1" x14ac:dyDescent="0.25">
      <c r="A24" s="66"/>
      <c r="B24" s="68"/>
      <c r="C24" s="67"/>
      <c r="D24" s="67"/>
      <c r="E24" s="67"/>
      <c r="F24" s="14"/>
      <c r="G24" s="14"/>
      <c r="H24" s="14"/>
      <c r="I24" s="14"/>
      <c r="J24" s="69"/>
      <c r="K24" s="69"/>
    </row>
    <row r="25" spans="1:11" s="12" customFormat="1" ht="12" customHeight="1" x14ac:dyDescent="0.25">
      <c r="A25" s="66"/>
      <c r="B25" s="23"/>
      <c r="C25" s="23"/>
      <c r="D25" s="67"/>
      <c r="E25" s="67"/>
      <c r="F25" s="14"/>
      <c r="G25" s="14"/>
      <c r="H25" s="14"/>
      <c r="I25" s="14"/>
      <c r="J25" s="69"/>
      <c r="K25" s="69"/>
    </row>
    <row r="26" spans="1:11" s="12" customFormat="1" ht="12" customHeight="1" x14ac:dyDescent="0.25">
      <c r="A26" s="66"/>
      <c r="B26" s="23"/>
      <c r="C26" s="23"/>
      <c r="D26" s="67"/>
      <c r="E26" s="67"/>
      <c r="F26" s="14"/>
      <c r="G26" s="14"/>
      <c r="H26" s="14"/>
      <c r="I26" s="14"/>
      <c r="J26" s="69"/>
      <c r="K26" s="19"/>
    </row>
    <row r="27" spans="1:11" s="12" customFormat="1" ht="12" customHeight="1" x14ac:dyDescent="0.25">
      <c r="A27" s="66"/>
      <c r="B27" s="23"/>
      <c r="C27" s="23"/>
      <c r="D27" s="67"/>
      <c r="E27" s="67"/>
      <c r="F27" s="14"/>
      <c r="G27" s="14"/>
      <c r="H27" s="14"/>
      <c r="I27" s="14"/>
      <c r="J27" s="69"/>
      <c r="K27" s="19"/>
    </row>
    <row r="28" spans="1:11" s="12" customFormat="1" ht="12" customHeight="1" x14ac:dyDescent="0.25">
      <c r="A28" s="66"/>
      <c r="B28" s="23"/>
      <c r="C28" s="23"/>
      <c r="D28" s="67"/>
      <c r="E28" s="67"/>
      <c r="F28" s="14"/>
      <c r="G28" s="14"/>
      <c r="H28" s="14"/>
      <c r="I28" s="14"/>
      <c r="J28" s="69"/>
      <c r="K28" s="19"/>
    </row>
    <row r="29" spans="1:11" s="12" customFormat="1" ht="12" customHeight="1" x14ac:dyDescent="0.25">
      <c r="A29" s="66"/>
      <c r="B29" s="23"/>
      <c r="C29" s="23"/>
      <c r="D29" s="67"/>
      <c r="E29" s="67"/>
      <c r="F29" s="14"/>
      <c r="G29" s="14"/>
      <c r="H29" s="14"/>
      <c r="I29" s="14"/>
      <c r="J29" s="69"/>
      <c r="K29" s="19"/>
    </row>
    <row r="30" spans="1:11" s="12" customFormat="1" ht="12" customHeight="1" x14ac:dyDescent="0.25">
      <c r="A30" s="66"/>
      <c r="B30" s="23"/>
      <c r="C30" s="23"/>
      <c r="D30" s="67"/>
      <c r="E30" s="67"/>
      <c r="F30" s="14"/>
      <c r="G30" s="14"/>
      <c r="H30" s="14"/>
      <c r="I30" s="14"/>
      <c r="J30" s="69"/>
      <c r="K30" s="19"/>
    </row>
    <row r="31" spans="1:11" s="12" customFormat="1" ht="12" customHeight="1" x14ac:dyDescent="0.25">
      <c r="A31" s="66"/>
      <c r="B31" s="73"/>
      <c r="C31" s="23"/>
      <c r="D31" s="67"/>
      <c r="E31" s="67"/>
      <c r="F31" s="14"/>
      <c r="G31" s="14"/>
      <c r="H31" s="14"/>
      <c r="I31" s="14"/>
      <c r="J31" s="69"/>
      <c r="K31" s="19"/>
    </row>
    <row r="32" spans="1:11" s="12" customFormat="1" ht="12" customHeight="1" x14ac:dyDescent="0.25">
      <c r="A32" s="66"/>
      <c r="B32" s="23"/>
      <c r="C32" s="23"/>
      <c r="D32" s="67"/>
      <c r="E32" s="67"/>
      <c r="F32" s="14"/>
      <c r="G32" s="14"/>
      <c r="H32" s="14"/>
      <c r="I32" s="14"/>
      <c r="J32" s="69"/>
      <c r="K32" s="19"/>
    </row>
    <row r="33" spans="1:11" s="12" customFormat="1" ht="12" customHeight="1" x14ac:dyDescent="0.25">
      <c r="A33" s="66"/>
      <c r="B33" s="23"/>
      <c r="C33" s="23"/>
      <c r="D33" s="67"/>
      <c r="E33" s="67"/>
      <c r="F33" s="14"/>
      <c r="G33" s="14"/>
      <c r="H33" s="14"/>
      <c r="I33" s="14"/>
      <c r="J33" s="67"/>
      <c r="K33" s="15"/>
    </row>
    <row r="34" spans="1:11" s="12" customFormat="1" ht="12" customHeight="1" x14ac:dyDescent="0.25">
      <c r="A34" s="66"/>
      <c r="B34" s="73"/>
      <c r="C34" s="23"/>
      <c r="D34" s="67"/>
      <c r="E34" s="67"/>
      <c r="F34" s="14"/>
      <c r="G34" s="14"/>
      <c r="H34" s="14"/>
      <c r="I34" s="14"/>
      <c r="J34" s="67"/>
      <c r="K34" s="15"/>
    </row>
    <row r="35" spans="1:11" s="12" customFormat="1" ht="12" customHeight="1" x14ac:dyDescent="0.25">
      <c r="A35" s="66"/>
      <c r="B35" s="23"/>
      <c r="C35" s="23"/>
      <c r="D35" s="67"/>
      <c r="E35" s="67"/>
      <c r="F35" s="14"/>
      <c r="G35" s="14"/>
      <c r="H35" s="14"/>
      <c r="I35" s="14"/>
      <c r="J35" s="74"/>
      <c r="K35" s="15"/>
    </row>
    <row r="36" spans="1:11" s="12" customFormat="1" ht="12" customHeight="1" x14ac:dyDescent="0.25">
      <c r="A36" s="66"/>
      <c r="B36" s="73"/>
      <c r="C36" s="23"/>
      <c r="D36" s="67"/>
      <c r="E36" s="67"/>
      <c r="F36" s="14"/>
      <c r="G36" s="14"/>
      <c r="H36" s="14"/>
      <c r="I36" s="14"/>
      <c r="J36" s="41"/>
      <c r="K36" s="15"/>
    </row>
    <row r="37" spans="1:11" s="12" customFormat="1" ht="12" customHeight="1" x14ac:dyDescent="0.25">
      <c r="A37" s="66"/>
      <c r="B37" s="23"/>
      <c r="C37" s="23"/>
      <c r="D37" s="67"/>
      <c r="E37" s="67"/>
      <c r="F37" s="14"/>
      <c r="G37" s="14"/>
      <c r="H37" s="14"/>
      <c r="I37" s="14"/>
      <c r="J37" s="67"/>
      <c r="K37" s="15"/>
    </row>
    <row r="38" spans="1:11" s="12" customFormat="1" ht="12" customHeight="1" x14ac:dyDescent="0.25">
      <c r="A38" s="66"/>
      <c r="B38" s="23"/>
      <c r="C38" s="23"/>
      <c r="D38" s="67"/>
      <c r="E38" s="67"/>
      <c r="F38" s="14"/>
      <c r="G38" s="14"/>
      <c r="H38" s="14"/>
      <c r="I38" s="14"/>
      <c r="J38" s="67"/>
      <c r="K38" s="15"/>
    </row>
    <row r="39" spans="1:11" s="12" customFormat="1" ht="12" customHeight="1" x14ac:dyDescent="0.25">
      <c r="A39" s="66"/>
      <c r="B39" s="23"/>
      <c r="C39" s="23"/>
      <c r="D39" s="67"/>
      <c r="E39" s="67"/>
      <c r="F39" s="14"/>
      <c r="G39" s="14"/>
      <c r="H39" s="14"/>
      <c r="I39" s="14"/>
      <c r="J39" s="67"/>
      <c r="K39" s="15"/>
    </row>
    <row r="40" spans="1:11" s="12" customFormat="1" ht="12" customHeight="1" x14ac:dyDescent="0.25">
      <c r="A40" s="66"/>
      <c r="B40" s="23"/>
      <c r="C40" s="23"/>
      <c r="D40" s="67"/>
      <c r="E40" s="67"/>
      <c r="F40" s="14"/>
      <c r="G40" s="14"/>
      <c r="H40" s="14"/>
      <c r="I40" s="14"/>
      <c r="J40" s="67"/>
      <c r="K40" s="15"/>
    </row>
    <row r="41" spans="1:11" s="12" customFormat="1" ht="12" customHeight="1" x14ac:dyDescent="0.25">
      <c r="A41" s="66"/>
      <c r="B41" s="23"/>
      <c r="C41" s="23"/>
      <c r="D41" s="67"/>
      <c r="E41" s="67"/>
      <c r="F41" s="14"/>
      <c r="G41" s="14"/>
      <c r="H41" s="14"/>
      <c r="I41" s="14"/>
      <c r="J41" s="67"/>
      <c r="K41" s="15"/>
    </row>
    <row r="42" spans="1:11" s="12" customFormat="1" ht="13.5" customHeight="1" x14ac:dyDescent="0.25">
      <c r="A42" s="66"/>
      <c r="B42" s="73"/>
      <c r="C42" s="23"/>
      <c r="D42" s="67"/>
      <c r="E42" s="67"/>
      <c r="F42" s="14"/>
      <c r="G42" s="14"/>
      <c r="H42" s="14"/>
      <c r="I42" s="14"/>
      <c r="J42" s="67"/>
      <c r="K42" s="15"/>
    </row>
    <row r="43" spans="1:11" s="12" customFormat="1" ht="13.5" customHeight="1" x14ac:dyDescent="0.25">
      <c r="A43" s="66"/>
      <c r="B43" s="23"/>
      <c r="C43" s="23"/>
      <c r="D43" s="67"/>
      <c r="E43" s="67"/>
      <c r="F43" s="14"/>
      <c r="G43" s="14"/>
      <c r="H43" s="14"/>
      <c r="I43" s="14"/>
      <c r="J43" s="67"/>
      <c r="K43" s="15"/>
    </row>
    <row r="44" spans="1:11" s="12" customFormat="1" ht="13.5" customHeight="1" x14ac:dyDescent="0.25">
      <c r="A44" s="66"/>
      <c r="B44" s="66"/>
      <c r="C44" s="23"/>
      <c r="D44" s="67"/>
      <c r="E44" s="67"/>
      <c r="F44" s="14"/>
      <c r="G44" s="14"/>
      <c r="H44" s="14"/>
      <c r="I44" s="14"/>
      <c r="J44" s="67"/>
      <c r="K44" s="69"/>
    </row>
    <row r="45" spans="1:11" s="12" customFormat="1" ht="13.5" customHeight="1" x14ac:dyDescent="0.25">
      <c r="A45" s="66"/>
      <c r="B45" s="66"/>
      <c r="C45" s="23"/>
      <c r="D45" s="67"/>
      <c r="E45" s="67"/>
      <c r="F45" s="14"/>
      <c r="G45" s="14"/>
      <c r="H45" s="14"/>
      <c r="I45" s="14"/>
      <c r="J45" s="67"/>
      <c r="K45" s="15"/>
    </row>
    <row r="46" spans="1:11" s="12" customFormat="1" ht="13.5" customHeight="1" x14ac:dyDescent="0.25">
      <c r="A46" s="66"/>
      <c r="B46" s="13"/>
      <c r="C46" s="23"/>
      <c r="D46" s="67"/>
      <c r="E46" s="67"/>
      <c r="F46" s="14"/>
      <c r="G46" s="14"/>
      <c r="H46" s="14"/>
      <c r="I46" s="14"/>
      <c r="J46" s="67"/>
      <c r="K46" s="15"/>
    </row>
    <row r="47" spans="1:11" s="12" customFormat="1" ht="13.5" customHeight="1" x14ac:dyDescent="0.25">
      <c r="A47" s="66"/>
      <c r="B47" s="75"/>
      <c r="C47" s="23"/>
      <c r="D47" s="67"/>
      <c r="E47" s="67"/>
      <c r="F47" s="14"/>
      <c r="G47" s="14"/>
      <c r="H47" s="14"/>
      <c r="I47" s="14"/>
      <c r="J47" s="67"/>
      <c r="K47" s="15"/>
    </row>
    <row r="48" spans="1:11" s="12" customFormat="1" ht="13.5" customHeight="1" x14ac:dyDescent="0.25">
      <c r="A48" s="13"/>
      <c r="B48" s="13"/>
      <c r="C48" s="23"/>
      <c r="D48" s="14"/>
      <c r="E48" s="14"/>
      <c r="F48" s="14"/>
      <c r="G48" s="14"/>
      <c r="H48" s="14"/>
      <c r="I48" s="14"/>
      <c r="J48" s="14"/>
      <c r="K48" s="15"/>
    </row>
    <row r="49" spans="1:11" s="12" customFormat="1" ht="12" customHeight="1" x14ac:dyDescent="0.25">
      <c r="A49" s="13"/>
      <c r="B49" s="13"/>
      <c r="C49" s="23"/>
      <c r="D49" s="14"/>
      <c r="E49" s="14"/>
      <c r="F49" s="14"/>
      <c r="G49" s="14"/>
      <c r="H49" s="14"/>
      <c r="I49" s="14"/>
      <c r="J49" s="14"/>
      <c r="K49" s="15"/>
    </row>
    <row r="50" spans="1:11" s="12" customFormat="1" ht="12" customHeight="1" x14ac:dyDescent="0.25">
      <c r="A50" s="13"/>
      <c r="B50" s="13"/>
      <c r="C50" s="23" t="str">
        <f t="shared" ref="C50:C72" si="3">IF(OR(B50&lt;&gt;"",J50&lt;&gt;""),IF($G$4="Recurso",CONCATENATE($G$4," ",$G$5),$G$4),"")</f>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x14ac:dyDescent="0.25">
      <c r="A51" s="13"/>
      <c r="B51" s="13"/>
      <c r="C51" s="23" t="str">
        <f t="shared" si="3"/>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x14ac:dyDescent="0.25">
      <c r="A52" s="13"/>
      <c r="B52" s="13"/>
      <c r="C52" s="23" t="str">
        <f t="shared" si="3"/>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3"/>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3"/>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3"/>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3"/>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3"/>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3"/>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t="str">
        <f t="shared" ref="A59:A81" si="4">IF(OR(B59&lt;&gt;"",J59&lt;&gt;""),CONCATENATE(LEFT(A58,3),IF(MID(A58,4,2)+1&lt;10,CONCATENATE("0",MID(A58,4,2)+1),MID(A58,4,2)+1)),"")</f>
        <v/>
      </c>
      <c r="B59" s="13"/>
      <c r="C59" s="23" t="str">
        <f t="shared" si="3"/>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t="str">
        <f t="shared" si="4"/>
        <v/>
      </c>
      <c r="B60" s="13"/>
      <c r="C60" s="23" t="str">
        <f t="shared" si="3"/>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si="4"/>
        <v/>
      </c>
      <c r="B61" s="13"/>
      <c r="C61" s="23" t="str">
        <f t="shared" si="3"/>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4"/>
        <v/>
      </c>
      <c r="B62" s="13"/>
      <c r="C62" s="23" t="str">
        <f t="shared" si="3"/>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4"/>
        <v/>
      </c>
      <c r="B63" s="13"/>
      <c r="C63" s="23" t="str">
        <f t="shared" si="3"/>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4"/>
        <v/>
      </c>
      <c r="B64" s="13"/>
      <c r="C64" s="23" t="str">
        <f t="shared" si="3"/>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4"/>
        <v/>
      </c>
      <c r="B65" s="13"/>
      <c r="C65" s="23" t="str">
        <f t="shared" si="3"/>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4"/>
        <v/>
      </c>
      <c r="B66" s="13"/>
      <c r="C66" s="23" t="str">
        <f t="shared" si="3"/>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3" t="str">
        <f t="shared" si="3"/>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3" t="str">
        <f t="shared" si="3"/>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3" t="str">
        <f t="shared" si="3"/>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3" t="str">
        <f t="shared" si="3"/>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3" t="str">
        <f t="shared" si="3"/>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3" t="str">
        <f t="shared" si="3"/>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3" t="str">
        <f t="shared" ref="C73:C106" si="5">IF(OR(B73&lt;&gt;"",J73&lt;&gt;""),IF($G$4="Recurso",CONCATENATE($G$4," ",$G$5),$G$4),"")</f>
        <v/>
      </c>
      <c r="D73" s="14"/>
      <c r="E73" s="14"/>
      <c r="F73" s="14" t="str">
        <f t="shared" ref="F73:F106" si="6">IF(OR(B73&lt;&gt;"",J73&lt;&gt;""),CONCATENATE($C$7,"_",$A73,IF($G$4="Cuaderno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ref="H73:H106" si="7">IF(AND(I73&lt;&gt;"",I73&lt;&gt;0),IF(OR(B73&lt;&gt;"",J73&lt;&gt;""),CONCATENATE($C$7,"_",$A73,IF($G$4="Cuaderno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3" t="str">
        <f t="shared" si="5"/>
        <v/>
      </c>
      <c r="D74" s="14"/>
      <c r="E74" s="14"/>
      <c r="F74" s="14" t="str">
        <f t="shared" si="6"/>
        <v/>
      </c>
      <c r="G74" s="14" t="str">
        <f>IF(F74&lt;&gt;"",IF($G$4="Recurso",IF(LEFT($G$5,1)="M",VLOOKUP($G$5,'Definición técnica de imagenes'!$A$3:$G$17,5,FALSE),IF($G$5="F1",'Definición técnica de imagenes'!$E$15,'Definición técnica de imagenes'!$F$13)),'Definición técnica de imagenes'!$E$16),"")</f>
        <v/>
      </c>
      <c r="H74" s="14" t="str">
        <f t="shared" si="7"/>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3"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3"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3"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3"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3"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3"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3"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ref="A82:A106" si="8">IF(OR(B82&lt;&gt;"",J82&lt;&gt;""),CONCATENATE(LEFT(A81,3),IF(MID(A81,4,2)+1&lt;10,CONCATENATE("0",MID(A81,4,2)+1),MID(A81,4,2)+1)),"")</f>
        <v/>
      </c>
      <c r="B82" s="13"/>
      <c r="C82" s="23"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8"/>
        <v/>
      </c>
      <c r="B83" s="13"/>
      <c r="C83" s="23"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3"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3"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3"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3"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3"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3"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3"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3"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3"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3"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3"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3"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3"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3"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3"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3"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3"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3"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3"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3"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3"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3"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3"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 type="list" allowBlank="1" showInputMessage="1" showErrorMessage="1" sqref="C10:C24">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0" t="s">
        <v>38</v>
      </c>
      <c r="B1" s="101"/>
      <c r="C1" s="101"/>
      <c r="D1" s="101"/>
      <c r="E1" s="101"/>
      <c r="F1" s="102"/>
    </row>
    <row r="2" spans="1:11" x14ac:dyDescent="0.25">
      <c r="A2" s="33" t="s">
        <v>42</v>
      </c>
      <c r="B2" s="34"/>
      <c r="C2" s="103" t="s">
        <v>13</v>
      </c>
      <c r="D2" s="104"/>
      <c r="E2" s="105"/>
      <c r="F2" s="35"/>
    </row>
    <row r="3" spans="1:11" ht="63" x14ac:dyDescent="0.25">
      <c r="A3" s="36" t="s">
        <v>43</v>
      </c>
      <c r="B3" s="34"/>
      <c r="C3" s="109" t="s">
        <v>14</v>
      </c>
      <c r="D3" s="110"/>
      <c r="E3" s="111"/>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2" t="str">
        <f>CONCATENATE(H21,"_",I21,"_",J21,"_CO")</f>
        <v>LE_07_04_CO</v>
      </c>
      <c r="E5" s="113"/>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4" t="s">
        <v>127</v>
      </c>
      <c r="D7" s="98" t="str">
        <f>CONCATENATE("SolicitudGrafica_",D5,".xls")</f>
        <v>SolicitudGrafica_LE_07_04_CO.xls</v>
      </c>
      <c r="E7" s="98"/>
      <c r="F7" s="99"/>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0" t="s">
        <v>41</v>
      </c>
      <c r="B13" s="101"/>
      <c r="C13" s="101"/>
      <c r="D13" s="101"/>
      <c r="E13" s="101"/>
      <c r="F13" s="102"/>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3" t="s">
        <v>49</v>
      </c>
      <c r="D15" s="104"/>
      <c r="E15" s="104"/>
      <c r="F15" s="105"/>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06" t="str">
        <f>CONCATENATE(H21,"_",I21,"_",J21,"_",K45)</f>
        <v>LE_07_04_REC10</v>
      </c>
      <c r="E17" s="107"/>
      <c r="F17" s="108"/>
      <c r="J17" s="25">
        <v>14</v>
      </c>
      <c r="K17" s="25">
        <v>14</v>
      </c>
    </row>
    <row r="18" spans="1:11" ht="79.5" thickBot="1" x14ac:dyDescent="0.3">
      <c r="A18" s="36" t="s">
        <v>48</v>
      </c>
      <c r="B18" s="34"/>
      <c r="C18" s="64" t="s">
        <v>128</v>
      </c>
      <c r="D18" s="98" t="str">
        <f>CONCATENATE("SolicitudGrafica_",D17,".xls")</f>
        <v>SolicitudGrafica_LE_07_04_REC10.xls</v>
      </c>
      <c r="E18" s="98"/>
      <c r="F18" s="99"/>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4" t="s">
        <v>56</v>
      </c>
      <c r="B1" s="114" t="s">
        <v>63</v>
      </c>
      <c r="C1" s="114" t="s">
        <v>64</v>
      </c>
      <c r="D1" s="114" t="s">
        <v>5</v>
      </c>
      <c r="E1" s="114" t="s">
        <v>65</v>
      </c>
      <c r="F1" s="114" t="s">
        <v>66</v>
      </c>
      <c r="G1" s="114" t="s">
        <v>67</v>
      </c>
      <c r="H1" s="115" t="s">
        <v>68</v>
      </c>
      <c r="I1" s="115"/>
      <c r="J1" s="115"/>
    </row>
    <row r="2" spans="1:11" x14ac:dyDescent="0.25">
      <c r="A2" s="114"/>
      <c r="B2" s="114"/>
      <c r="C2" s="114"/>
      <c r="D2" s="114"/>
      <c r="E2" s="114"/>
      <c r="F2" s="114"/>
      <c r="G2" s="114"/>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5" t="s">
        <v>137</v>
      </c>
      <c r="C22" s="62" t="s">
        <v>138</v>
      </c>
      <c r="D22" s="61"/>
      <c r="E22" s="61"/>
    </row>
    <row r="23" spans="1:11" x14ac:dyDescent="0.25">
      <c r="A23" s="60" t="s">
        <v>115</v>
      </c>
      <c r="B23" s="65"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2015-05-15T16:18:22Z</dcterms:modified>
</cp:coreProperties>
</file>