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Miguel CN_05_12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1" l="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<sst xmlns="http://schemas.openxmlformats.org/spreadsheetml/2006/main" count="257" uniqueCount="161">
  <si>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</si>
  <si>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</si>
  <si>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</si>
  <si>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</si>
  <si>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</si>
  <si>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</si>
  <si>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</si>
  <si>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</si>
  <si>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</si>
  <si>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</si>
  <si>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</si>
  <si>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</si>
  <si>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</si>
  <si>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</si>
  <si>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</si>
  <si>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</si>
  <si>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</si>
  <si>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</si>
  <si>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</si>
  <si>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</si>
  <si>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</si>
  <si>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</si>
  <si>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</si>
  <si>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</si>
  <si>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</si>
  <si>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</si>
  <si>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</si>
  <si>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</si>
  <si>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</si>
  <si>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</si>
  <si>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</si>
  <si>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</si>
  <si>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</si>
  <si>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</si>
  <si>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</si>
  <si>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</si>
  <si>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</si>
  <si>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</si>
  <si>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</si>
  <si>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</si>
  <si>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</si>
  <si>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</si>
  <si>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</si>
  <si>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</si>
  <si>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</si>
  <si>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</si>
  <si>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</si>
  <si>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</si>
  <si>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</si>
  <si>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</si>
  <si>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</si>
  <si>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</si>
  <si>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</si>
  <si>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</si>
  <si>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</si>
  <si>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</si>
  <si>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</si>
  <si>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</si>
  <si>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</si>
  <si>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</si>
  <si>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</si>
  <si>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</si>
  <si>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</si>
  <si>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</si>
  <si>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</si>
  <si>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</si>
  <si>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</si>
  <si>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</si>
  <si>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</si>
  <si>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</si>
  <si>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</si>
  <si>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</si>
  <si>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</si>
  <si>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</si>
  <si>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</si>
  <si>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</si>
  <si>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</si>
  <si>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</si>
  <si>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</si>
  <si>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</si>
  <si>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</si>
  <si>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</si>
  <si>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</si>
  <si>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</si>
  <si>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</si>
  <si>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</si>
  <si>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</si>
  <si>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</si>
  <si>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</si>
  <si>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</si>
  <si>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</si>
  <si>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</si>
  <si>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</si>
  <si>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</si>
  <si>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</si>
  <si>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</si>
  <si>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</si>
  <si>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</si>
  <si>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</si>
  <si>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</si>
  <si>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</si>
  <si>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</si>
  <si>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</si>
  <si>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</si>
  <si>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</si>
  <si>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</si>
  <si>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</si>
  <si>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</si>
  <si>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</si>
  <si>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</si>
  <si>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</si>
  <si>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</si>
  <si>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</si>
  <si>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</si>
  <si>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</si>
  <si>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</si>
  <si>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</si>
  <si>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</si>
  <si>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</si>
  <si>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</si>
  <si>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</si>
  <si>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</si>
  <si>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</si>
  <si>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</si>
  <si>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</si>
  <si>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</si>
  <si>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</si>
  <si>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</si>
  <si>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</si>
  <si>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</si>
  <si>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</si>
  <si>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</si>
  <si>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</si>
  <si>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</si>
  <si>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</si>
  <si>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</si>
  <si>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</si>
  <si>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</si>
  <si>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</si>
  <si>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</si>
  <si>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</si>
  <si>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</si>
  <si>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</si>
  <si>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</si>
  <si>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</si>
  <si>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</si>
  <si>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</si>
  <si>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</si>
  <si>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F01</t>
  </si>
  <si>
    <t>F02</t>
  </si>
  <si>
    <t>F03</t>
  </si>
  <si>
    <t>F04</t>
  </si>
  <si>
    <t>F05</t>
  </si>
  <si>
    <t>F06</t>
  </si>
  <si>
    <t>F07</t>
  </si>
  <si>
    <t>F08</t>
  </si>
  <si>
    <t>F09</t>
  </si>
  <si>
    <t>Las máquinas eléctricas</t>
  </si>
  <si>
    <t>CN_05_12_CO_REC10</t>
  </si>
  <si>
    <t>F1</t>
  </si>
  <si>
    <t>Diaporama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</si>
</sst>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6"/>
      <color theme="1"/>
      <name val="Calibri"/>
      <family val="2"/>
    </font>
    <font>
      <sz val="10"/>
      <color rgb="FFFF0000"/>
      <name val="Century Gothic"/>
      <family val="2"/>
    </font>
    <font>
      <sz val="9"/>
      <color rgb="FFFF0000"/>
      <name val="Century Gothic"/>
      <family val="2"/>
    </font>
    <font>
      <sz val="9"/>
      <color theme="1"/>
      <name val="Century Gothic"/>
      <family val="2"/>
    </font>
    <font>
      <u/>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cellStyleXfs>
  <cellXfs count="12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12" fillId="0" borderId="5" xfId="0" applyFont="1" applyBorder="1" applyAlignment="1">
      <alignment horizontal="left" vertical="center" wrapText="1"/>
    </xf>
    <xf numFmtId="0" fontId="12" fillId="0" borderId="5" xfId="0" applyFont="1" applyBorder="1" applyAlignment="1">
      <alignment horizontal="left" wrapText="1"/>
    </xf>
    <xf numFmtId="0" fontId="12" fillId="0" borderId="5" xfId="0" applyFont="1" applyBorder="1" applyAlignment="1">
      <alignment wrapText="1"/>
    </xf>
    <xf numFmtId="0" fontId="21" fillId="0" borderId="5" xfId="0" applyFont="1" applyBorder="1" applyAlignment="1">
      <alignment wrapText="1"/>
    </xf>
    <xf numFmtId="0" fontId="22" fillId="0" borderId="5" xfId="0" applyFont="1" applyFill="1" applyBorder="1" applyAlignment="1">
      <alignment wrapText="1"/>
    </xf>
    <xf numFmtId="0" fontId="23" fillId="0" borderId="5" xfId="51" applyFont="1" applyBorder="1" applyAlignment="1" applyProtection="1">
      <alignment horizontal="left" wrapText="1"/>
    </xf>
    <xf numFmtId="1" fontId="20" fillId="0" borderId="5" xfId="51" applyNumberFormat="1" applyFill="1" applyBorder="1" applyAlignment="1" applyProtection="1">
      <alignment horizontal="left" vertical="center" wrapText="1"/>
    </xf>
    <xf numFmtId="0" fontId="12" fillId="0" borderId="5" xfId="0" applyFont="1" applyBorder="1" applyAlignment="1">
      <alignment vertical="center"/>
    </xf>
    <xf numFmtId="1" fontId="20" fillId="0" borderId="5" xfId="51" applyNumberFormat="1" applyFill="1" applyBorder="1" applyAlignment="1" applyProtection="1">
      <alignment vertical="center" wrapText="1"/>
    </xf>
    <xf numFmtId="0" fontId="24" fillId="0" borderId="5" xfId="0" applyFont="1" applyBorder="1" applyAlignment="1">
      <alignment wrapText="1"/>
    </xf>
    <xf numFmtId="0" fontId="24" fillId="0" borderId="5" xfId="0" applyFont="1" applyFill="1" applyBorder="1" applyAlignment="1">
      <alignment wrapText="1"/>
    </xf>
    <xf numFmtId="0" fontId="25" fillId="0" borderId="5" xfId="0" applyFont="1" applyBorder="1" applyAlignment="1">
      <alignment wrapText="1"/>
    </xf>
    <xf numFmtId="0" fontId="12" fillId="0" borderId="5" xfId="0" applyFont="1" applyBorder="1" applyAlignment="1">
      <alignment vertical="center" wrapText="1"/>
    </xf>
    <xf numFmtId="0" fontId="7" fillId="0" borderId="5" xfId="0" applyFont="1" applyFill="1" applyBorder="1" applyAlignment="1">
      <alignment wrapText="1"/>
    </xf>
    <xf numFmtId="0" fontId="12" fillId="0" borderId="5" xfId="0" applyFont="1" applyFill="1" applyBorder="1" applyAlignment="1">
      <alignment wrapText="1"/>
    </xf>
    <xf numFmtId="0" fontId="26" fillId="0" borderId="5" xfId="0" applyFont="1" applyBorder="1" applyAlignment="1">
      <alignment wrapText="1"/>
    </xf>
    <xf numFmtId="0" fontId="12" fillId="0" borderId="5" xfId="0" applyFont="1" applyFill="1" applyBorder="1" applyAlignment="1">
      <alignment vertical="center" wrapText="1"/>
    </xf>
    <xf numFmtId="1" fontId="12" fillId="0" borderId="5" xfId="0" applyNumberFormat="1" applyFont="1" applyFill="1" applyBorder="1" applyAlignment="1">
      <alignment horizontal="left" vertical="center" wrapText="1"/>
    </xf>
    <xf numFmtId="0" fontId="27" fillId="0" borderId="0" xfId="51" applyFont="1" applyFill="1" applyBorder="1" applyAlignment="1" applyProtection="1">
      <alignment horizontal="left" wrapText="1"/>
    </xf>
    <xf numFmtId="0" fontId="27" fillId="0" borderId="5" xfId="51" applyFont="1" applyBorder="1" applyAlignment="1" applyProtection="1">
      <alignment horizontal="left" wrapText="1"/>
    </xf>
    <xf numFmtId="0" fontId="12" fillId="0" borderId="5" xfId="0" applyFont="1" applyBorder="1" applyAlignme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7" fillId="0" borderId="5" xfId="0" applyFont="1" applyFill="1" applyBorder="1" applyAlignment="1">
      <alignment horizontal="left"/>
    </xf>
    <xf numFmtId="0" fontId="7" fillId="0" borderId="6" xfId="0" applyFont="1" applyFill="1" applyBorder="1" applyAlignment="1">
      <alignment horizontal="left"/>
    </xf>
    <xf numFmtId="0" fontId="7" fillId="0" borderId="9" xfId="0" applyFont="1" applyFill="1" applyBorder="1" applyAlignment="1">
      <alignment horizontal="left"/>
    </xf>
    <xf numFmtId="0" fontId="7"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workbookViewId="0">
      <selection activeCell="F5" sqref="F5"/>
    </sheetView>
  </sheetViews>
  <sheetFormatPr baseColWidth="10" defaultColWidth="10.875" defaultRowHeight="13.5" x14ac:dyDescent="0.25"/>
  <cols>
    <col min="1" max="1" width="7.875" style="2" customWidth="1"/>
    <col min="2" max="2" width="22"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97" t="s">
        <v>22</v>
      </c>
      <c r="D2" s="98"/>
      <c r="F2" s="90" t="s">
        <v>0</v>
      </c>
      <c r="G2" s="91"/>
      <c r="H2" s="43"/>
      <c r="I2" s="43"/>
      <c r="J2" s="16"/>
    </row>
    <row r="3" spans="1:16" ht="15.75" x14ac:dyDescent="0.25">
      <c r="A3" s="1"/>
      <c r="B3" s="4" t="s">
        <v>8</v>
      </c>
      <c r="C3" s="99">
        <v>5</v>
      </c>
      <c r="D3" s="100"/>
      <c r="F3" s="92">
        <v>42130</v>
      </c>
      <c r="G3" s="93"/>
      <c r="H3" s="43"/>
      <c r="I3" s="43"/>
      <c r="J3" s="16"/>
    </row>
    <row r="4" spans="1:16" ht="16.5" x14ac:dyDescent="0.3">
      <c r="A4" s="1"/>
      <c r="B4" s="4" t="s">
        <v>54</v>
      </c>
      <c r="C4" s="101" t="s">
        <v>157</v>
      </c>
      <c r="D4" s="102"/>
      <c r="E4" s="5"/>
      <c r="F4" s="42" t="s">
        <v>55</v>
      </c>
      <c r="G4" s="41" t="s">
        <v>56</v>
      </c>
      <c r="H4" s="43"/>
      <c r="I4" s="43"/>
      <c r="J4" s="16"/>
      <c r="K4" s="16"/>
    </row>
    <row r="5" spans="1:16" ht="16.5" thickBot="1" x14ac:dyDescent="0.3">
      <c r="A5" s="1"/>
      <c r="B5" s="6" t="s">
        <v>1</v>
      </c>
      <c r="C5" s="103" t="s">
        <v>147</v>
      </c>
      <c r="D5" s="104"/>
      <c r="E5" s="5"/>
      <c r="F5" s="40" t="str">
        <f>IF(G4="Recurso","Motor del recurso","")</f>
        <v>Motor del recurso</v>
      </c>
      <c r="G5" s="40" t="s">
        <v>159</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158</v>
      </c>
      <c r="D7" s="26" t="s">
        <v>39</v>
      </c>
      <c r="F7" s="1"/>
      <c r="G7" s="1"/>
      <c r="H7" s="1"/>
      <c r="I7" s="1"/>
      <c r="J7" s="16"/>
      <c r="K7" s="16"/>
    </row>
    <row r="8" spans="1:16" s="9" customFormat="1" ht="16.5" thickBot="1" x14ac:dyDescent="0.3">
      <c r="A8" s="10"/>
      <c r="B8" s="10"/>
      <c r="C8" s="10"/>
      <c r="D8" s="11"/>
      <c r="E8" s="11"/>
      <c r="F8" s="94" t="s">
        <v>62</v>
      </c>
      <c r="G8" s="95"/>
      <c r="H8" s="95"/>
      <c r="I8" s="96"/>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6.5" customHeight="1" x14ac:dyDescent="0.25">
      <c r="A10" s="67" t="s">
        <v>148</v>
      </c>
      <c r="B10" s="86">
        <v>144978673</v>
      </c>
      <c r="C10" s="68" t="s">
        <v>160</v>
      </c>
      <c r="D10" s="68" t="s">
        <v>145</v>
      </c>
      <c r="E10" s="68" t="s">
        <v>146</v>
      </c>
      <c r="F10" s="14" t="str">
        <f>IF(OR(B10&lt;&gt;"",J10&lt;&gt;""),CONCATENATE($C$7,"_",$A10,IF($G$4="Cuaderno de Estudio","_small",CONCATENATE(IF(I10="","","n"),IF(LEFT($G$5,1)="F",".jpg",".png")))),"")</f>
        <v>CN_05_12_CO_REC10_F01.jpg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1"/>
      <c r="K10" s="19"/>
    </row>
    <row r="11" spans="1:16" s="12" customFormat="1" ht="16.5" customHeight="1" x14ac:dyDescent="0.25">
      <c r="A11" s="13" t="s">
        <v>149</v>
      </c>
      <c r="B11" s="86">
        <v>65323984</v>
      </c>
      <c r="C11" s="68" t="s">
        <v>160</v>
      </c>
      <c r="D11" s="14" t="s">
        <v>145</v>
      </c>
      <c r="E11" s="68" t="s">
        <v>146</v>
      </c>
      <c r="F11" s="14" t="str">
        <f t="shared" ref="F11:F74" si="0">IF(OR(B11&lt;&gt;"",J11&lt;&gt;""),CONCATENATE($C$7,"_",$A11,IF($G$4="Cuaderno de Estudio","_small",CONCATENATE(IF(I11="","","n"),IF(LEFT($G$5,1)="F",".jpg",".png")))),"")</f>
        <v>CN_05_12_CO_REC10_F02.jpg</v>
      </c>
      <c r="G11" s="14" t="str">
        <f>IF(F11&lt;&gt;"",IF($G$4="Recurso",IF(LEFT($G$5,1)="M",VLOOKUP($G$5,'Definición técnica de imagenes'!$A$3:$G$17,5,FALSE),IF($G$5="F1",'Definición técnica de imagenes'!$E$15,'Definición técnica de imagenes'!$F$13)),'Definición técnica de imagenes'!$E$16),"")</f>
        <v>950 x 608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1"/>
      <c r="K11" s="73"/>
    </row>
    <row r="12" spans="1:16" s="12" customFormat="1" ht="21" customHeight="1" x14ac:dyDescent="0.25">
      <c r="A12" s="13" t="s">
        <v>150</v>
      </c>
      <c r="B12" s="69">
        <v>94776412</v>
      </c>
      <c r="C12" s="68" t="s">
        <v>160</v>
      </c>
      <c r="D12" s="68" t="s">
        <v>145</v>
      </c>
      <c r="E12" s="68" t="s">
        <v>146</v>
      </c>
      <c r="F12" s="14" t="str">
        <f t="shared" si="0"/>
        <v>CN_05_12_CO_REC10_F03.jpg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89"/>
      <c r="K12" s="19"/>
    </row>
    <row r="13" spans="1:16" s="12" customFormat="1" ht="16.5" customHeight="1" x14ac:dyDescent="0.25">
      <c r="A13" s="13" t="s">
        <v>151</v>
      </c>
      <c r="B13" s="87">
        <v>180415394</v>
      </c>
      <c r="C13" s="68" t="s">
        <v>160</v>
      </c>
      <c r="D13" s="68" t="s">
        <v>145</v>
      </c>
      <c r="E13" s="68" t="s">
        <v>146</v>
      </c>
      <c r="F13" s="14" t="str">
        <f t="shared" si="0"/>
        <v>CN_05_12_CO_REC10_F04.jpg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71"/>
      <c r="K13" s="78"/>
    </row>
    <row r="14" spans="1:16" s="12" customFormat="1" ht="16.5" customHeight="1" x14ac:dyDescent="0.25">
      <c r="A14" s="13" t="s">
        <v>152</v>
      </c>
      <c r="B14" s="88">
        <v>74409907</v>
      </c>
      <c r="C14" s="68" t="s">
        <v>160</v>
      </c>
      <c r="D14" s="68" t="s">
        <v>145</v>
      </c>
      <c r="E14" s="68" t="s">
        <v>146</v>
      </c>
      <c r="F14" s="14" t="str">
        <f t="shared" si="0"/>
        <v>CN_05_12_CO_REC10_F05.jpg</v>
      </c>
      <c r="G14" s="14" t="str">
        <f>IF(F14&lt;&gt;"",IF($G$4="Recurso",IF(LEFT($G$5,1)="M",VLOOKUP($G$5,'Definición técnica de imagenes'!$A$3:$G$17,5,FALSE),IF($G$5="F1",'Definición técnica de imagenes'!$E$15,'Definición técnica de imagenes'!$F$13)),'Definición técnica de imagenes'!$E$16),"")</f>
        <v>950 x 608 px</v>
      </c>
      <c r="H14" s="14" t="str">
        <f t="shared" si="1"/>
        <v/>
      </c>
      <c r="I14" s="14" t="str">
        <f>IF(OR(B14&lt;&gt;"",J14&lt;&gt;""),IF($G$4="Recurso",IF(LEFT($G$5,1)="M",IF(VLOOKUP($G$5,'Definición técnica de imagenes'!$A$3:$G$17,6,FALSE)=0,"",VLOOKUP($G$5,'Definición técnica de imagenes'!$A$3:$G$17,6,FALSE)),IF($G$5="F1","","")),'Definición técnica de imagenes'!$F$16),"")</f>
        <v/>
      </c>
      <c r="J14" s="83"/>
      <c r="K14" s="79"/>
    </row>
    <row r="15" spans="1:16" s="12" customFormat="1" ht="16.5" customHeight="1" x14ac:dyDescent="0.25">
      <c r="A15" s="13" t="s">
        <v>153</v>
      </c>
      <c r="B15" s="74">
        <v>128155715</v>
      </c>
      <c r="C15" s="68" t="s">
        <v>160</v>
      </c>
      <c r="D15" s="68" t="s">
        <v>145</v>
      </c>
      <c r="E15" s="68" t="s">
        <v>146</v>
      </c>
      <c r="F15" s="14" t="str">
        <f t="shared" si="0"/>
        <v>CN_05_12_CO_REC10_F06.jpg</v>
      </c>
      <c r="G15" s="14" t="str">
        <f>IF(F15&lt;&gt;"",IF($G$4="Recurso",IF(LEFT($G$5,1)="M",VLOOKUP($G$5,'Definición técnica de imagenes'!$A$3:$G$17,5,FALSE),IF($G$5="F1",'Definición técnica de imagenes'!$E$15,'Definición técnica de imagenes'!$F$13)),'Definición técnica de imagenes'!$E$16),"")</f>
        <v>950 x 608 px</v>
      </c>
      <c r="H15" s="14" t="str">
        <f t="shared" si="1"/>
        <v/>
      </c>
      <c r="I15" s="14" t="str">
        <f>IF(OR(B15&lt;&gt;"",J15&lt;&gt;""),IF($G$4="Recurso",IF(LEFT($G$5,1)="M",IF(VLOOKUP($G$5,'Definición técnica de imagenes'!$A$3:$G$17,6,FALSE)=0,"",VLOOKUP($G$5,'Definición técnica de imagenes'!$A$3:$G$17,6,FALSE)),IF($G$5="F1","","")),'Definición técnica de imagenes'!$F$16),"")</f>
        <v/>
      </c>
      <c r="J15" s="71"/>
      <c r="K15" s="78"/>
    </row>
    <row r="16" spans="1:16" s="12" customFormat="1" ht="12" customHeight="1" x14ac:dyDescent="0.25">
      <c r="A16" s="13" t="s">
        <v>154</v>
      </c>
      <c r="B16" s="74">
        <v>95107219</v>
      </c>
      <c r="C16" s="68" t="s">
        <v>160</v>
      </c>
      <c r="D16" s="68" t="s">
        <v>145</v>
      </c>
      <c r="E16" s="68" t="s">
        <v>146</v>
      </c>
      <c r="F16" s="14" t="str">
        <f t="shared" si="0"/>
        <v>CN_05_12_CO_REC10_F07.jpg</v>
      </c>
      <c r="G16" s="14" t="str">
        <f>IF(F16&lt;&gt;"",IF($G$4="Recurso",IF(LEFT($G$5,1)="M",VLOOKUP($G$5,'Definición técnica de imagenes'!$A$3:$G$17,5,FALSE),IF($G$5="F1",'Definición técnica de imagenes'!$E$15,'Definición técnica de imagenes'!$F$13)),'Definición técnica de imagenes'!$E$16),"")</f>
        <v>950 x 608 px</v>
      </c>
      <c r="H16" s="14" t="str">
        <f t="shared" si="1"/>
        <v/>
      </c>
      <c r="I16" s="14" t="str">
        <f>IF(OR(B16&lt;&gt;"",J16&lt;&gt;""),IF($G$4="Recurso",IF(LEFT($G$5,1)="M",IF(VLOOKUP($G$5,'Definición técnica de imagenes'!$A$3:$G$17,6,FALSE)=0,"",VLOOKUP($G$5,'Definición técnica de imagenes'!$A$3:$G$17,6,FALSE)),IF($G$5="F1","","")),'Definición técnica de imagenes'!$F$16),"")</f>
        <v/>
      </c>
      <c r="J16" s="71"/>
      <c r="K16" s="72"/>
    </row>
    <row r="17" spans="1:11" s="12" customFormat="1" ht="17.25" customHeight="1" x14ac:dyDescent="0.25">
      <c r="A17" s="13" t="s">
        <v>155</v>
      </c>
      <c r="B17" s="74">
        <v>237882277</v>
      </c>
      <c r="C17" s="68" t="s">
        <v>160</v>
      </c>
      <c r="D17" s="68" t="s">
        <v>145</v>
      </c>
      <c r="E17" s="68" t="s">
        <v>146</v>
      </c>
      <c r="F17" s="14" t="str">
        <f t="shared" si="0"/>
        <v>CN_05_12_CO_REC10_F08.jpg</v>
      </c>
      <c r="G17" s="14" t="str">
        <f>IF(F17&lt;&gt;"",IF($G$4="Recurso",IF(LEFT($G$5,1)="M",VLOOKUP($G$5,'Definición técnica de imagenes'!$A$3:$G$17,5,FALSE),IF($G$5="F1",'Definición técnica de imagenes'!$E$15,'Definición técnica de imagenes'!$F$13)),'Definición técnica de imagenes'!$E$16),"")</f>
        <v>950 x 608 px</v>
      </c>
      <c r="H17" s="14" t="str">
        <f t="shared" si="1"/>
        <v/>
      </c>
      <c r="I17" s="14" t="str">
        <f>IF(OR(B17&lt;&gt;"",J17&lt;&gt;""),IF($G$4="Recurso",IF(LEFT($G$5,1)="M",IF(VLOOKUP($G$5,'Definición técnica de imagenes'!$A$3:$G$17,6,FALSE)=0,"",VLOOKUP($G$5,'Definición técnica de imagenes'!$A$3:$G$17,6,FALSE)),IF($G$5="F1","","")),'Definición técnica de imagenes'!$F$16),"")</f>
        <v/>
      </c>
      <c r="J17" s="71"/>
      <c r="K17" s="72"/>
    </row>
    <row r="18" spans="1:11" s="12" customFormat="1" ht="12" customHeight="1" x14ac:dyDescent="0.3">
      <c r="A18" s="13" t="s">
        <v>156</v>
      </c>
      <c r="B18" s="74">
        <v>204885118</v>
      </c>
      <c r="C18" s="68" t="s">
        <v>160</v>
      </c>
      <c r="D18" s="68" t="s">
        <v>145</v>
      </c>
      <c r="E18" s="68" t="s">
        <v>146</v>
      </c>
      <c r="F18" s="14" t="str">
        <f t="shared" si="0"/>
        <v>CN_05_12_CO_REC10_F09.jpg</v>
      </c>
      <c r="G18" s="14" t="str">
        <f>IF(F18&lt;&gt;"",IF($G$4="Recurso",IF(LEFT($G$5,1)="M",VLOOKUP($G$5,'Definición técnica de imagenes'!$A$3:$G$17,5,FALSE),IF($G$5="F1",'Definición técnica de imagenes'!$E$15,'Definición técnica de imagenes'!$F$13)),'Definición técnica de imagenes'!$E$16),"")</f>
        <v>950 x 608 px</v>
      </c>
      <c r="H18" s="14" t="str">
        <f t="shared" si="1"/>
        <v/>
      </c>
      <c r="I18" s="14" t="str">
        <f>IF(OR(B18&lt;&gt;"",J18&lt;&gt;""),IF($G$4="Recurso",IF(LEFT($G$5,1)="M",IF(VLOOKUP($G$5,'Definición técnica de imagenes'!$A$3:$G$17,6,FALSE)=0,"",VLOOKUP($G$5,'Definición técnica de imagenes'!$A$3:$G$17,6,FALSE)),IF($G$5="F1","","")),'Definición técnica de imagenes'!$F$16),"")</f>
        <v/>
      </c>
      <c r="J18" s="84"/>
      <c r="K18" s="80"/>
    </row>
    <row r="19" spans="1:11" s="12" customFormat="1" ht="12" customHeight="1" x14ac:dyDescent="0.3">
      <c r="A19" s="13"/>
      <c r="B19" s="74"/>
      <c r="C19" s="68"/>
      <c r="D19" s="68"/>
      <c r="E19" s="68"/>
      <c r="F19" s="14"/>
      <c r="G19" s="14"/>
      <c r="H19" s="14"/>
      <c r="I19" s="14"/>
      <c r="J19" s="84"/>
      <c r="K19" s="80"/>
    </row>
    <row r="20" spans="1:11" s="12" customFormat="1" ht="12" customHeight="1" x14ac:dyDescent="0.25">
      <c r="A20" s="13"/>
      <c r="B20" s="88"/>
      <c r="C20" s="68"/>
      <c r="D20" s="68"/>
      <c r="E20" s="68"/>
      <c r="F20" s="14"/>
      <c r="G20" s="14"/>
      <c r="H20" s="14"/>
      <c r="I20" s="14"/>
      <c r="J20" s="71"/>
      <c r="K20" s="72"/>
    </row>
    <row r="21" spans="1:11" s="12" customFormat="1" ht="12" customHeight="1" x14ac:dyDescent="0.25">
      <c r="A21" s="67"/>
      <c r="B21" s="74"/>
      <c r="C21" s="68"/>
      <c r="D21" s="68"/>
      <c r="E21" s="68"/>
      <c r="F21" s="14"/>
      <c r="G21" s="14"/>
      <c r="H21" s="14"/>
      <c r="I21" s="14"/>
      <c r="J21" s="71"/>
      <c r="K21" s="72"/>
    </row>
    <row r="22" spans="1:11" s="12" customFormat="1" ht="12" customHeight="1" x14ac:dyDescent="0.25">
      <c r="A22" s="67"/>
      <c r="B22" s="88"/>
      <c r="C22" s="68"/>
      <c r="D22" s="68"/>
      <c r="E22" s="68"/>
      <c r="F22" s="14"/>
      <c r="G22" s="14"/>
      <c r="H22" s="14"/>
      <c r="I22" s="14"/>
      <c r="J22" s="81"/>
      <c r="K22" s="81"/>
    </row>
    <row r="23" spans="1:11" s="12" customFormat="1" ht="12" customHeight="1" x14ac:dyDescent="0.25">
      <c r="A23" s="67"/>
      <c r="B23" s="88"/>
      <c r="C23" s="68"/>
      <c r="D23" s="68"/>
      <c r="E23" s="68"/>
      <c r="F23" s="14"/>
      <c r="G23" s="14"/>
      <c r="H23" s="14"/>
      <c r="I23" s="14"/>
      <c r="J23" s="71"/>
      <c r="K23" s="71"/>
    </row>
    <row r="24" spans="1:11" s="12" customFormat="1" ht="12" customHeight="1" x14ac:dyDescent="0.25">
      <c r="A24" s="67"/>
      <c r="B24" s="74"/>
      <c r="C24" s="68"/>
      <c r="D24" s="68"/>
      <c r="E24" s="68"/>
      <c r="F24" s="14"/>
      <c r="G24" s="14"/>
      <c r="H24" s="14"/>
      <c r="I24" s="14"/>
      <c r="J24" s="83"/>
      <c r="K24" s="82"/>
    </row>
    <row r="25" spans="1:11" s="12" customFormat="1" ht="12" customHeight="1" x14ac:dyDescent="0.25">
      <c r="A25" s="67"/>
      <c r="B25" s="70"/>
      <c r="C25" s="68"/>
      <c r="D25" s="68"/>
      <c r="E25" s="68"/>
      <c r="F25" s="14"/>
      <c r="G25" s="14"/>
      <c r="H25" s="14"/>
      <c r="I25" s="14"/>
      <c r="J25" s="85"/>
      <c r="K25" s="82"/>
    </row>
    <row r="26" spans="1:11" s="12" customFormat="1" ht="12" customHeight="1" x14ac:dyDescent="0.25">
      <c r="A26" s="67"/>
      <c r="B26" s="70"/>
      <c r="C26" s="68"/>
      <c r="D26" s="68"/>
      <c r="E26" s="68"/>
      <c r="F26" s="14"/>
      <c r="G26" s="14"/>
      <c r="H26" s="14"/>
      <c r="I26" s="14"/>
      <c r="J26" s="71"/>
      <c r="K26" s="71"/>
    </row>
    <row r="27" spans="1:11" s="12" customFormat="1" ht="12" customHeight="1" x14ac:dyDescent="0.25">
      <c r="A27" s="67"/>
      <c r="B27" s="23"/>
      <c r="C27" s="23"/>
      <c r="D27" s="68"/>
      <c r="E27" s="68"/>
      <c r="F27" s="14"/>
      <c r="G27" s="14"/>
      <c r="H27" s="14"/>
      <c r="I27" s="14"/>
      <c r="J27" s="71"/>
      <c r="K27" s="71"/>
    </row>
    <row r="28" spans="1:11" s="12" customFormat="1" ht="12" customHeight="1" x14ac:dyDescent="0.25">
      <c r="A28" s="67"/>
      <c r="B28" s="23"/>
      <c r="C28" s="23"/>
      <c r="D28" s="68"/>
      <c r="E28" s="68"/>
      <c r="F28" s="14"/>
      <c r="G28" s="14"/>
      <c r="H28" s="14"/>
      <c r="I28" s="14"/>
      <c r="J28" s="71"/>
      <c r="K28" s="19"/>
    </row>
    <row r="29" spans="1:11" s="12" customFormat="1" ht="12" customHeight="1" x14ac:dyDescent="0.25">
      <c r="A29" s="67"/>
      <c r="B29" s="23"/>
      <c r="C29" s="23"/>
      <c r="D29" s="68"/>
      <c r="E29" s="68"/>
      <c r="F29" s="14"/>
      <c r="G29" s="14"/>
      <c r="H29" s="14"/>
      <c r="I29" s="14"/>
      <c r="J29" s="71"/>
      <c r="K29" s="19"/>
    </row>
    <row r="30" spans="1:11" s="12" customFormat="1" ht="12" customHeight="1" x14ac:dyDescent="0.25">
      <c r="A30" s="67"/>
      <c r="B30" s="23"/>
      <c r="C30" s="23"/>
      <c r="D30" s="68"/>
      <c r="E30" s="68"/>
      <c r="F30" s="14"/>
      <c r="G30" s="14"/>
      <c r="H30" s="14"/>
      <c r="I30" s="14"/>
      <c r="J30" s="71"/>
      <c r="K30" s="19"/>
    </row>
    <row r="31" spans="1:11" s="12" customFormat="1" ht="12" customHeight="1" x14ac:dyDescent="0.25">
      <c r="A31" s="67"/>
      <c r="B31" s="23"/>
      <c r="C31" s="23"/>
      <c r="D31" s="68"/>
      <c r="E31" s="68"/>
      <c r="F31" s="14"/>
      <c r="G31" s="14"/>
      <c r="H31" s="14"/>
      <c r="I31" s="14"/>
      <c r="J31" s="71"/>
      <c r="K31" s="19"/>
    </row>
    <row r="32" spans="1:11" s="12" customFormat="1" ht="12" customHeight="1" x14ac:dyDescent="0.25">
      <c r="A32" s="67"/>
      <c r="B32" s="23"/>
      <c r="C32" s="23"/>
      <c r="D32" s="68"/>
      <c r="E32" s="68"/>
      <c r="F32" s="14"/>
      <c r="G32" s="14"/>
      <c r="H32" s="14"/>
      <c r="I32" s="14"/>
      <c r="J32" s="71"/>
      <c r="K32" s="19"/>
    </row>
    <row r="33" spans="1:11" s="12" customFormat="1" ht="12" customHeight="1" x14ac:dyDescent="0.25">
      <c r="A33" s="67"/>
      <c r="B33" s="75"/>
      <c r="C33" s="23"/>
      <c r="D33" s="68"/>
      <c r="E33" s="68"/>
      <c r="F33" s="14"/>
      <c r="G33" s="14"/>
      <c r="H33" s="14"/>
      <c r="I33" s="14"/>
      <c r="J33" s="71"/>
      <c r="K33" s="19"/>
    </row>
    <row r="34" spans="1:11" s="12" customFormat="1" ht="12" customHeight="1" x14ac:dyDescent="0.25">
      <c r="A34" s="67"/>
      <c r="B34" s="23"/>
      <c r="C34" s="23"/>
      <c r="D34" s="68"/>
      <c r="E34" s="68"/>
      <c r="F34" s="14"/>
      <c r="G34" s="14"/>
      <c r="H34" s="14"/>
      <c r="I34" s="14"/>
      <c r="J34" s="71"/>
      <c r="K34" s="19"/>
    </row>
    <row r="35" spans="1:11" s="12" customFormat="1" ht="12" customHeight="1" x14ac:dyDescent="0.25">
      <c r="A35" s="67"/>
      <c r="B35" s="23"/>
      <c r="C35" s="23"/>
      <c r="D35" s="68"/>
      <c r="E35" s="68"/>
      <c r="F35" s="14"/>
      <c r="G35" s="14"/>
      <c r="H35" s="14"/>
      <c r="I35" s="14"/>
      <c r="J35" s="68"/>
      <c r="K35" s="15"/>
    </row>
    <row r="36" spans="1:11" s="12" customFormat="1" ht="12" customHeight="1" x14ac:dyDescent="0.25">
      <c r="A36" s="67"/>
      <c r="B36" s="75"/>
      <c r="C36" s="23"/>
      <c r="D36" s="68"/>
      <c r="E36" s="68"/>
      <c r="F36" s="14"/>
      <c r="G36" s="14"/>
      <c r="H36" s="14"/>
      <c r="I36" s="14"/>
      <c r="J36" s="68"/>
      <c r="K36" s="15"/>
    </row>
    <row r="37" spans="1:11" s="12" customFormat="1" ht="12" customHeight="1" x14ac:dyDescent="0.25">
      <c r="A37" s="67"/>
      <c r="B37" s="23"/>
      <c r="C37" s="23"/>
      <c r="D37" s="68"/>
      <c r="E37" s="68"/>
      <c r="F37" s="14"/>
      <c r="G37" s="14"/>
      <c r="H37" s="14"/>
      <c r="I37" s="14"/>
      <c r="J37" s="76"/>
      <c r="K37" s="15"/>
    </row>
    <row r="38" spans="1:11" s="12" customFormat="1" ht="12" customHeight="1" x14ac:dyDescent="0.25">
      <c r="A38" s="67"/>
      <c r="B38" s="75"/>
      <c r="C38" s="23"/>
      <c r="D38" s="68"/>
      <c r="E38" s="68"/>
      <c r="F38" s="14"/>
      <c r="G38" s="14"/>
      <c r="H38" s="14"/>
      <c r="I38" s="14"/>
      <c r="J38" s="41"/>
      <c r="K38" s="15"/>
    </row>
    <row r="39" spans="1:11" s="12" customFormat="1" ht="12" customHeight="1" x14ac:dyDescent="0.25">
      <c r="A39" s="67"/>
      <c r="B39" s="23"/>
      <c r="C39" s="23"/>
      <c r="D39" s="68"/>
      <c r="E39" s="68"/>
      <c r="F39" s="14"/>
      <c r="G39" s="14"/>
      <c r="H39" s="14"/>
      <c r="I39" s="14"/>
      <c r="J39" s="68"/>
      <c r="K39" s="15"/>
    </row>
    <row r="40" spans="1:11" s="12" customFormat="1" ht="12" customHeight="1" x14ac:dyDescent="0.25">
      <c r="A40" s="67"/>
      <c r="B40" s="23"/>
      <c r="C40" s="23"/>
      <c r="D40" s="68"/>
      <c r="E40" s="68"/>
      <c r="F40" s="14"/>
      <c r="G40" s="14"/>
      <c r="H40" s="14"/>
      <c r="I40" s="14"/>
      <c r="J40" s="68"/>
      <c r="K40" s="15"/>
    </row>
    <row r="41" spans="1:11" s="12" customFormat="1" ht="12" customHeight="1" x14ac:dyDescent="0.25">
      <c r="A41" s="67"/>
      <c r="B41" s="23"/>
      <c r="C41" s="23"/>
      <c r="D41" s="68"/>
      <c r="E41" s="68"/>
      <c r="F41" s="14"/>
      <c r="G41" s="14"/>
      <c r="H41" s="14"/>
      <c r="I41" s="14"/>
      <c r="J41" s="68"/>
      <c r="K41" s="15"/>
    </row>
    <row r="42" spans="1:11" s="12" customFormat="1" ht="12" customHeight="1" x14ac:dyDescent="0.25">
      <c r="A42" s="67"/>
      <c r="B42" s="23"/>
      <c r="C42" s="23"/>
      <c r="D42" s="68"/>
      <c r="E42" s="68"/>
      <c r="F42" s="14"/>
      <c r="G42" s="14"/>
      <c r="H42" s="14"/>
      <c r="I42" s="14"/>
      <c r="J42" s="68"/>
      <c r="K42" s="15"/>
    </row>
    <row r="43" spans="1:11" s="12" customFormat="1" ht="12" customHeight="1" x14ac:dyDescent="0.25">
      <c r="A43" s="67"/>
      <c r="B43" s="23"/>
      <c r="C43" s="23"/>
      <c r="D43" s="68"/>
      <c r="E43" s="68"/>
      <c r="F43" s="14"/>
      <c r="G43" s="14"/>
      <c r="H43" s="14"/>
      <c r="I43" s="14"/>
      <c r="J43" s="68"/>
      <c r="K43" s="15"/>
    </row>
    <row r="44" spans="1:11" s="12" customFormat="1" ht="13.5" customHeight="1" x14ac:dyDescent="0.25">
      <c r="A44" s="67"/>
      <c r="B44" s="75"/>
      <c r="C44" s="23"/>
      <c r="D44" s="68"/>
      <c r="E44" s="68"/>
      <c r="F44" s="14"/>
      <c r="G44" s="14"/>
      <c r="H44" s="14"/>
      <c r="I44" s="14"/>
      <c r="J44" s="68"/>
      <c r="K44" s="15"/>
    </row>
    <row r="45" spans="1:11" s="12" customFormat="1" ht="13.5" customHeight="1" x14ac:dyDescent="0.25">
      <c r="A45" s="67"/>
      <c r="B45" s="23"/>
      <c r="C45" s="23"/>
      <c r="D45" s="68"/>
      <c r="E45" s="68"/>
      <c r="F45" s="14"/>
      <c r="G45" s="14"/>
      <c r="H45" s="14"/>
      <c r="I45" s="14"/>
      <c r="J45" s="68"/>
      <c r="K45" s="15"/>
    </row>
    <row r="46" spans="1:11" s="12" customFormat="1" ht="13.5" customHeight="1" x14ac:dyDescent="0.25">
      <c r="A46" s="67"/>
      <c r="B46" s="67"/>
      <c r="C46" s="23"/>
      <c r="D46" s="68"/>
      <c r="E46" s="68"/>
      <c r="F46" s="14"/>
      <c r="G46" s="14"/>
      <c r="H46" s="14"/>
      <c r="I46" s="14"/>
      <c r="J46" s="68"/>
      <c r="K46" s="71"/>
    </row>
    <row r="47" spans="1:11" s="12" customFormat="1" ht="13.5" customHeight="1" x14ac:dyDescent="0.25">
      <c r="A47" s="67"/>
      <c r="B47" s="67"/>
      <c r="C47" s="23"/>
      <c r="D47" s="68"/>
      <c r="E47" s="68"/>
      <c r="F47" s="14"/>
      <c r="G47" s="14"/>
      <c r="H47" s="14"/>
      <c r="I47" s="14"/>
      <c r="J47" s="68"/>
      <c r="K47" s="15"/>
    </row>
    <row r="48" spans="1:11" s="12" customFormat="1" ht="13.5" customHeight="1" x14ac:dyDescent="0.25">
      <c r="A48" s="67"/>
      <c r="B48" s="13"/>
      <c r="C48" s="23"/>
      <c r="D48" s="68"/>
      <c r="E48" s="68"/>
      <c r="F48" s="14"/>
      <c r="G48" s="14"/>
      <c r="H48" s="14"/>
      <c r="I48" s="14"/>
      <c r="J48" s="68"/>
      <c r="K48" s="15"/>
    </row>
    <row r="49" spans="1:11" s="12" customFormat="1" ht="13.5" customHeight="1" x14ac:dyDescent="0.25">
      <c r="A49" s="67"/>
      <c r="B49" s="77"/>
      <c r="C49" s="23"/>
      <c r="D49" s="68"/>
      <c r="E49" s="68"/>
      <c r="F49" s="14"/>
      <c r="G49" s="14"/>
      <c r="H49" s="14"/>
      <c r="I49" s="14"/>
      <c r="J49" s="68"/>
      <c r="K49" s="15"/>
    </row>
    <row r="50" spans="1:11" s="12" customFormat="1" ht="13.5" customHeight="1" x14ac:dyDescent="0.25">
      <c r="A50" s="13"/>
      <c r="B50" s="13"/>
      <c r="C50" s="23"/>
      <c r="D50" s="14"/>
      <c r="E50" s="14"/>
      <c r="F50" s="14"/>
      <c r="G50" s="14"/>
      <c r="H50" s="14"/>
      <c r="I50" s="14"/>
      <c r="J50" s="14"/>
      <c r="K50" s="15"/>
    </row>
    <row r="51" spans="1:11" s="12" customFormat="1" ht="12" customHeight="1" x14ac:dyDescent="0.25">
      <c r="A51" s="13"/>
      <c r="B51" s="13"/>
      <c r="C51" s="23"/>
      <c r="D51" s="14"/>
      <c r="E51" s="14"/>
      <c r="F51" s="14"/>
      <c r="G51" s="14"/>
      <c r="H51" s="14"/>
      <c r="I51" s="14"/>
      <c r="J51" s="14"/>
      <c r="K51" s="15"/>
    </row>
    <row r="52" spans="1:11" s="12" customFormat="1" ht="12" customHeight="1" x14ac:dyDescent="0.25">
      <c r="A52" s="13"/>
      <c r="B52" s="13"/>
      <c r="C52" s="23" t="str">
        <f t="shared" ref="C52:C74" si="2">IF(OR(B52&lt;&gt;"",J52&lt;&gt;""),IF($G$4="Recurso",CONCATENATE($G$4," ",$G$5),$G$4),"")</f>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3"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3"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3"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3"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3"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3"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c r="B59" s="13"/>
      <c r="C59" s="23"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c r="B60" s="13"/>
      <c r="C60" s="23"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ref="A61:A83" si="3">IF(OR(B61&lt;&gt;"",J61&lt;&gt;""),CONCATENATE(LEFT(A60,3),IF(MID(A60,4,2)+1&lt;10,CONCATENATE("0",MID(A60,4,2)+1),MID(A60,4,2)+1)),"")</f>
        <v/>
      </c>
      <c r="B61" s="13"/>
      <c r="C61" s="23"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3"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3"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3"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3"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3"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x14ac:dyDescent="0.25">
      <c r="A67" s="13" t="str">
        <f t="shared" si="3"/>
        <v/>
      </c>
      <c r="B67" s="13"/>
      <c r="C67" s="23"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x14ac:dyDescent="0.25">
      <c r="A68" s="13" t="str">
        <f t="shared" si="3"/>
        <v/>
      </c>
      <c r="B68" s="13"/>
      <c r="C68" s="23"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3"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3"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3"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3"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3"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3"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3"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3"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3"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3"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3"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3"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3"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3"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3"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3"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3"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3"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3"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3"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3"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3"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3"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5" customWidth="1"/>
    <col min="2" max="2" width="10.875" style="25"/>
    <col min="3" max="3" width="13.875" style="25" customWidth="1"/>
    <col min="4" max="4" width="11.375" style="25" customWidth="1"/>
    <col min="5" max="7" width="10.875" style="25"/>
    <col min="8" max="11" width="11" style="25" hidden="1" customWidth="1"/>
    <col min="12" max="16384" width="10.875" style="25"/>
  </cols>
  <sheetData>
    <row r="1" spans="1:11" ht="16.5" thickBot="1" x14ac:dyDescent="0.3">
      <c r="A1" s="107" t="s">
        <v>38</v>
      </c>
      <c r="B1" s="108"/>
      <c r="C1" s="108"/>
      <c r="D1" s="108"/>
      <c r="E1" s="108"/>
      <c r="F1" s="109"/>
    </row>
    <row r="2" spans="1:11" x14ac:dyDescent="0.25">
      <c r="A2" s="33" t="s">
        <v>42</v>
      </c>
      <c r="B2" s="34"/>
      <c r="C2" s="110" t="s">
        <v>13</v>
      </c>
      <c r="D2" s="111"/>
      <c r="E2" s="112"/>
      <c r="F2" s="35"/>
    </row>
    <row r="3" spans="1:11" ht="63" x14ac:dyDescent="0.25">
      <c r="A3" s="36" t="s">
        <v>43</v>
      </c>
      <c r="B3" s="34"/>
      <c r="C3" s="116" t="s">
        <v>14</v>
      </c>
      <c r="D3" s="117"/>
      <c r="E3" s="118"/>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19" t="str">
        <f>CONCATENATE(H21,"_",I21,"_",J21,"_CO")</f>
        <v>LE_07_04_CO</v>
      </c>
      <c r="E5" s="120"/>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105" t="str">
        <f>CONCATENATE("SolicitudGrafica_",D5,".xls")</f>
        <v>SolicitudGrafica_LE_07_04_CO.xls</v>
      </c>
      <c r="E7" s="105"/>
      <c r="F7" s="106"/>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107" t="s">
        <v>41</v>
      </c>
      <c r="B13" s="108"/>
      <c r="C13" s="108"/>
      <c r="D13" s="108"/>
      <c r="E13" s="108"/>
      <c r="F13" s="109"/>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110" t="s">
        <v>49</v>
      </c>
      <c r="D15" s="111"/>
      <c r="E15" s="111"/>
      <c r="F15" s="112"/>
      <c r="J15" s="25">
        <v>12</v>
      </c>
      <c r="K15" s="25">
        <v>12</v>
      </c>
    </row>
    <row r="16" spans="1:11" ht="67.349999999999994" customHeight="1" x14ac:dyDescent="0.25">
      <c r="A16" s="36" t="s">
        <v>47</v>
      </c>
      <c r="B16" s="34"/>
      <c r="C16" s="29" t="s">
        <v>15</v>
      </c>
      <c r="D16" s="28" t="s">
        <v>16</v>
      </c>
      <c r="E16" s="28" t="s">
        <v>17</v>
      </c>
      <c r="F16" s="30" t="s">
        <v>50</v>
      </c>
      <c r="J16" s="25">
        <v>13</v>
      </c>
      <c r="K16" s="25">
        <v>13</v>
      </c>
    </row>
    <row r="17" spans="1:11" ht="32.25" customHeight="1" thickBot="1" x14ac:dyDescent="0.3">
      <c r="A17" s="33" t="s">
        <v>44</v>
      </c>
      <c r="B17" s="34"/>
      <c r="C17" s="31" t="s">
        <v>35</v>
      </c>
      <c r="D17" s="113" t="str">
        <f>CONCATENATE(H21,"_",I21,"_",J21,"_",K45)</f>
        <v>LE_07_04_REC10</v>
      </c>
      <c r="E17" s="114"/>
      <c r="F17" s="115"/>
      <c r="J17" s="25">
        <v>14</v>
      </c>
      <c r="K17" s="25">
        <v>14</v>
      </c>
    </row>
    <row r="18" spans="1:11" ht="79.5" thickBot="1" x14ac:dyDescent="0.3">
      <c r="A18" s="36" t="s">
        <v>48</v>
      </c>
      <c r="B18" s="34"/>
      <c r="C18" s="65" t="s">
        <v>128</v>
      </c>
      <c r="D18" s="105" t="str">
        <f>CONCATENATE("SolicitudGrafica_",D17,".xls")</f>
        <v>SolicitudGrafica_LE_07_04_REC10.xls</v>
      </c>
      <c r="E18" s="105"/>
      <c r="F18" s="106"/>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125" style="25" customWidth="1"/>
    <col min="3" max="3" width="17.375" style="25" customWidth="1"/>
    <col min="4" max="4" width="10.875" style="25"/>
    <col min="5" max="5" width="11.625" style="25" customWidth="1"/>
    <col min="6" max="6" width="12.625" style="25" customWidth="1"/>
    <col min="7" max="7" width="11" style="25" customWidth="1"/>
    <col min="8" max="8" width="24.5" style="25" customWidth="1"/>
    <col min="9" max="9" width="22.125" style="25" customWidth="1"/>
    <col min="10" max="10" width="20.625" style="25" customWidth="1"/>
    <col min="11" max="11" width="44.5" style="25" customWidth="1"/>
    <col min="12" max="16384" width="10.875" style="25"/>
  </cols>
  <sheetData>
    <row r="1" spans="1:11" x14ac:dyDescent="0.25">
      <c r="A1" s="121" t="s">
        <v>56</v>
      </c>
      <c r="B1" s="121" t="s">
        <v>63</v>
      </c>
      <c r="C1" s="121" t="s">
        <v>64</v>
      </c>
      <c r="D1" s="121" t="s">
        <v>5</v>
      </c>
      <c r="E1" s="121" t="s">
        <v>65</v>
      </c>
      <c r="F1" s="121" t="s">
        <v>66</v>
      </c>
      <c r="G1" s="121" t="s">
        <v>67</v>
      </c>
      <c r="H1" s="122" t="s">
        <v>68</v>
      </c>
      <c r="I1" s="122"/>
      <c r="J1" s="122"/>
    </row>
    <row r="2" spans="1:11" x14ac:dyDescent="0.25">
      <c r="A2" s="121"/>
      <c r="B2" s="121"/>
      <c r="C2" s="121"/>
      <c r="D2" s="121"/>
      <c r="E2" s="121"/>
      <c r="F2" s="121"/>
      <c r="G2" s="121"/>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2015-05-15T16:19:32Z</dcterms:modified>
</cp:coreProperties>
</file>