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Edición Planeta\CN_09_09_CO_UNI\"/>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M8" i="1"/>
  <c r="M7" i="1"/>
  <c r="M6" i="1"/>
  <c r="M5" i="1"/>
  <c r="F5" i="1"/>
  <c r="M4" i="1"/>
  <c r="M3" i="1"/>
  <c r="M2" i="1"/>
  <c r="M1" i="1"/>
  <c r="E9" i="1" s="1"/>
  <c r="H11" i="1" l="1"/>
  <c r="F11" i="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<sst xmlns="http://schemas.openxmlformats.org/spreadsheetml/2006/main" count="370" uniqueCount="193">
  <si>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</si>
  <si>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</si>
  <si>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</si>
  <si>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</si>
  <si>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</si>
  <si>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</si>
  <si>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</si>
  <si>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</si>
  <si>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</si>
  <si>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</si>
  <si>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</si>
  <si>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</si>
  <si>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</si>
  <si>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</si>
  <si>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</si>
  <si>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</si>
  <si>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</si>
  <si>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</si>
  <si>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</si>
  <si>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</si>
  <si>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</si>
  <si>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</si>
  <si>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</si>
  <si>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</si>
  <si>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</si>
  <si>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</si>
  <si>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</si>
  <si>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</si>
  <si>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</si>
  <si>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</si>
  <si>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</si>
  <si>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</si>
  <si>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</si>
  <si>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</si>
  <si>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</si>
  <si>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</si>
  <si>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</si>
  <si>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</si>
  <si>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</si>
  <si>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</si>
  <si>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</si>
  <si>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</si>
  <si>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</si>
  <si>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</si>
  <si>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</si>
  <si>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</si>
  <si>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</si>
  <si>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</si>
  <si>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</si>
  <si>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</si>
  <si>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</si>
  <si>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</si>
  <si>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</si>
  <si>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</si>
  <si>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</si>
  <si>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</si>
  <si>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</si>
  <si>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</si>
  <si>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</si>
  <si>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</si>
  <si>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</si>
  <si>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</si>
  <si>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</si>
  <si>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</si>
  <si>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</si>
  <si>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</si>
  <si>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</si>
  <si>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</si>
  <si>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</si>
  <si>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</si>
  <si>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</si>
  <si>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</si>
  <si>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</si>
  <si>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</si>
  <si>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</si>
  <si>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</si>
  <si>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</si>
  <si>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</si>
  <si>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</si>
  <si>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</si>
  <si>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</si>
  <si>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</si>
  <si>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</si>
  <si>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</si>
  <si>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</si>
  <si>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</si>
  <si>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</si>
  <si>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</si>
  <si>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</si>
  <si>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</si>
  <si>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</si>
  <si>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</si>
  <si>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</si>
  <si>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</si>
  <si>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</si>
  <si>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</si>
  <si>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</si>
  <si>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</si>
  <si>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</si>
  <si>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</si>
  <si>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</si>
  <si>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</si>
  <si>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</si>
  <si>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</si>
  <si>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</si>
  <si>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</si>
  <si>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</si>
  <si>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</si>
  <si>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</si>
  <si>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</si>
  <si>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</si>
  <si>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</si>
  <si>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</si>
  <si>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</si>
  <si>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</si>
  <si>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</si>
  <si>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</si>
  <si>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</si>
  <si>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</si>
  <si>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</si>
  <si>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</si>
  <si>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</si>
  <si>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</si>
  <si>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</si>
  <si>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</si>
  <si>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</si>
  <si>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</si>
  <si>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</si>
  <si>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</si>
  <si>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</si>
  <si>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</si>
  <si>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</si>
  <si>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</si>
  <si>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</si>
  <si>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</si>
  <si>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</si>
  <si>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</si>
  <si>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</si>
  <si>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</si>
  <si>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</si>
  <si>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</si>
  <si>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</si>
  <si>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</si>
  <si>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</si>
  <si>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</si>
  <si>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</si>
  <si>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</si>
  <si>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</si>
  <si>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</si>
  <si>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</si>
  <si>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</si>
  <si>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</si>
  <si>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</si>
  <si>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</si>
  <si>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</si>
  <si>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</si>
  <si>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</si>
  <si>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</si>
  <si>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</si>
  <si>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</si>
  <si>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</si>
  <si>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</si>
  <si>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</si>
  <si>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</si>
  <si>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</si>
  <si>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</si>
  <si>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</si>
  <si>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</si>
  <si>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</si>
  <si>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</si>
  <si>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</si>
  <si>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</si>
  <si>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</si>
  <si>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</si>
  <si>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</si>
  <si>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</si>
  <si>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</si>
  <si>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</si>
  <si>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</si>
  <si>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</si>
  <si>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</si>
  <si>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</si>
  <si>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</si>
  <si>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</si>
  <si>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</si>
  <si>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</si>
  <si>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</si>
  <si>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disoluciones</t>
  </si>
  <si>
    <t>Lyz Marcela Bernal Gómez</t>
  </si>
  <si>
    <t>CN_09_09_REC250</t>
  </si>
  <si>
    <t>Fotografía</t>
  </si>
  <si>
    <t>Código 245564413</t>
  </si>
  <si>
    <t>Código 53827990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</si>
</sst>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9</xdr:col>
      <xdr:colOff>428625</xdr:colOff>
      <xdr:row>10</xdr:row>
      <xdr:rowOff>134937</xdr:rowOff>
    </xdr:from>
    <xdr:to>
      <xdr:col>9</xdr:col>
      <xdr:colOff>2111402</xdr:colOff>
      <xdr:row>10</xdr:row>
      <xdr:rowOff>1331579</xdr:rowOff>
    </xdr:to>
    <xdr:pic>
      <xdr:nvPicPr>
        <xdr:cNvPr id="3" name="Picture 2" descr="Bottle of perfume with peony on pink backgroun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144625" y="3690937"/>
          <a:ext cx="1682777" cy="1196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381000</xdr:colOff>
      <xdr:row>9</xdr:row>
      <xdr:rowOff>28398</xdr:rowOff>
    </xdr:from>
    <xdr:to>
      <xdr:col>9</xdr:col>
      <xdr:colOff>2084115</xdr:colOff>
      <xdr:row>9</xdr:row>
      <xdr:rowOff>1239503</xdr:rowOff>
    </xdr:to>
    <xdr:pic>
      <xdr:nvPicPr>
        <xdr:cNvPr id="4" name="Picture 6" descr="http://thumb9.shutterstock.com/display_pic_with_logo/178834/178834,1274783723,2/stock-photo-assorted-perfume-bottles-on-white-background-selected-focus-53827990.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97000" y="2147711"/>
          <a:ext cx="1703115" cy="12111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0" activePane="bottomLeft" state="frozen"/>
      <selection pane="bottomLeft" activeCell="K10" sqref="K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9</v>
      </c>
      <c r="D3" s="88"/>
      <c r="F3" s="80"/>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113.25" customHeight="1" x14ac:dyDescent="0.25">
      <c r="A10" s="12" t="str">
        <f>IF(OR(B10&lt;&gt;"",J10&lt;&gt;""),"IMG01","")</f>
        <v>IMG01</v>
      </c>
      <c r="B10" s="62" t="s">
        <v>192</v>
      </c>
      <c r="C10" s="20" t="str">
        <f t="shared" ref="C10:C41" si="0">IF(OR(B10&lt;&gt;"",J10&lt;&gt;""),IF($G$4="Recurso",CONCATENATE($G$4," ",$G$5),$G$4),"")</f>
        <v>Recurso F13</v>
      </c>
      <c r="D10" s="63" t="s">
        <v>190</v>
      </c>
      <c r="E10" s="63" t="s">
        <v>151</v>
      </c>
      <c r="F10" s="13" t="str">
        <f t="shared" ref="F10" ca="1" si="1">IF(OR(B10&lt;&gt;"",J10&lt;&gt;""),CONCATENATE($C$7,"_",$A10,IF($G$4="Cuaderno de Estudio","_small",CONCATENATE(IF(I10="","","n"),IF(LEFT($G$5,1)="F",".jpg",".png")))),"")</f>
        <v>CN_09_09_REC250_IMG01n.jpg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CN_09_09_REC250_IMG01a.jpg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c r="K10" s="64"/>
      <c r="O10" s="2" t="str">
        <f>'Definición técnica de imagenes'!A12</f>
        <v>M12D</v>
      </c>
    </row>
    <row r="11" spans="1:16" s="11" customFormat="1" ht="118.5" customHeight="1" x14ac:dyDescent="0.25">
      <c r="A11" s="12" t="str">
        <f t="shared" ref="A11:A18" si="3">IF(OR(B11&lt;&gt;"",J11&lt;&gt;""),CONCATENATE(LEFT(A10,3),IF(MID(A10,4,2)+1&lt;10,CONCATENATE("0",MID(A10,4,2)+1))),"")</f>
        <v>IMG02</v>
      </c>
      <c r="B11" s="62" t="s">
        <v>191</v>
      </c>
      <c r="C11" s="20" t="str">
        <f t="shared" si="0"/>
        <v>Recurso F13</v>
      </c>
      <c r="D11" s="63" t="s">
        <v>190</v>
      </c>
      <c r="E11" s="63" t="s">
        <v>151</v>
      </c>
      <c r="F11" s="13" t="str">
        <f t="shared" ref="F11:F74" ca="1" si="4">IF(OR(B11&lt;&gt;"",J11&lt;&gt;""),CONCATENATE($C$7,"_",$A11,IF($G$4="Cuaderno de Estudio","_small",CONCATENATE(IF(I11="","","n"),IF(LEFT($G$5,1)="F",".jpg",".png")))),"")</f>
        <v>CN_09_09_REC250_IMG02n.jpg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CN_09_09_REC250_IMG02a.jpg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2015-10-20T23:30:49Z</dcterms:modified>
</cp:coreProperties>
</file>