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GITHUB\CienciasNaturales\fuentes\contenidos\grado10\guion02\"/>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62913"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A12" i="1"/>
  <c r="F12" i="1"/>
  <c r="G12" i="1"/>
  <c r="H12" i="1"/>
  <c r="A11" i="1"/>
  <c r="F11" i="1"/>
  <c r="G11" i="1"/>
  <c r="H11" i="1"/>
  <c r="K45" i="2"/>
  <c r="J21" i="2"/>
  <c r="I21" i="2"/>
  <c r="D5" i="2"/>
  <c r="D7" i="2"/>
  <c r="H21"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D17" i="2"/>
  <c r="D18" i="2"/>
  <c r="H10" i="1"/>
  <c r="A13"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comments1.xml><?xml version="1.0" encoding="utf-8"?>
<comments xmlns="http://schemas.openxmlformats.org/spreadsheetml/2006/main">
  <authors>
    <author>PEQUETITA Garcia Rodriguez</author>
  </authors>
  <commentList>
    <comment ref="F3" authorId="0" shapeId="0">
      <text>
        <r>
          <rPr>
            <b/>
            <sz val="9"/>
            <color indexed="81"/>
            <rFont val="Tahoma"/>
            <family val="2"/>
          </rPr>
          <t>PEQUETITA Garcia Rodriguez:</t>
        </r>
        <r>
          <rPr>
            <sz val="9"/>
            <color indexed="81"/>
            <rFont val="Tahoma"/>
            <family val="2"/>
          </rPr>
          <t xml:space="preserve">
5-05-2016</t>
        </r>
      </text>
    </comment>
  </commentList>
</comments>
</file>

<file path=xl/sharedStrings.xml><?xml version="1.0" encoding="utf-8"?>
<sst xmlns="http://schemas.openxmlformats.org/spreadsheetml/2006/main" count="376" uniqueCount="195">
  <si>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</si>
  <si>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</si>
  <si>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</si>
  <si>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</si>
  <si>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</si>
  <si>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</si>
  <si>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</si>
  <si>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</si>
  <si>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</si>
  <si>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</si>
  <si>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</si>
  <si>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</si>
  <si>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</si>
  <si>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</si>
  <si>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</si>
  <si>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</si>
  <si>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</si>
  <si>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</si>
  <si>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</si>
  <si>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</si>
  <si>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</si>
  <si>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</si>
  <si>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</si>
  <si>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</si>
  <si>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</si>
  <si>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</si>
  <si>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</si>
  <si>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</si>
  <si>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</si>
  <si>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</si>
  <si>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</si>
  <si>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</si>
  <si>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</si>
  <si>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</si>
  <si>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</si>
  <si>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</si>
  <si>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</si>
  <si>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</si>
  <si>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</si>
  <si>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</si>
  <si>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</si>
  <si>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</si>
  <si>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</si>
  <si>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</si>
  <si>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</si>
  <si>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</si>
  <si>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</si>
  <si>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</si>
  <si>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</si>
  <si>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</si>
  <si>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</si>
  <si>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</si>
  <si>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</si>
  <si>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</si>
  <si>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</si>
  <si>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</si>
  <si>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</si>
  <si>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</si>
  <si>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</si>
  <si>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</si>
  <si>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</si>
  <si>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</si>
  <si>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</si>
  <si>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</si>
  <si>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</si>
  <si>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</si>
  <si>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</si>
  <si>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</si>
  <si>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</si>
  <si>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</si>
  <si>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</si>
  <si>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</si>
  <si>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</si>
  <si>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</si>
  <si>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</si>
  <si>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</si>
  <si>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</si>
  <si>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</si>
  <si>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</si>
  <si>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</si>
  <si>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</si>
  <si>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</si>
  <si>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</si>
  <si>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</si>
  <si>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</si>
  <si>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</si>
  <si>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</si>
  <si>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</si>
  <si>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</si>
  <si>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</si>
  <si>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</si>
  <si>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</si>
  <si>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</si>
  <si>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</si>
  <si>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</si>
  <si>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</si>
  <si>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</si>
  <si>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</si>
  <si>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</si>
  <si>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</si>
  <si>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</si>
  <si>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</si>
  <si>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</si>
  <si>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</si>
  <si>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</si>
  <si>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</si>
  <si>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</si>
  <si>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</si>
  <si>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</si>
  <si>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</si>
  <si>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</si>
  <si>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</si>
  <si>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</si>
  <si>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</si>
  <si>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</si>
  <si>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</si>
  <si>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</si>
  <si>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</si>
  <si>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</si>
  <si>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</si>
  <si>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</si>
  <si>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</si>
  <si>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</si>
  <si>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</si>
  <si>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</si>
  <si>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</si>
  <si>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</si>
  <si>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</si>
  <si>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</si>
  <si>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</si>
  <si>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</si>
  <si>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</si>
  <si>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</si>
  <si>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</si>
  <si>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</si>
  <si>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</si>
  <si>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</si>
  <si>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</si>
  <si>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</si>
  <si>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</si>
  <si>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</si>
  <si>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</si>
  <si>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</si>
  <si>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</si>
  <si>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</si>
  <si>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</si>
  <si>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</si>
  <si>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</si>
  <si>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</si>
  <si>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</si>
  <si>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</si>
  <si>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</si>
  <si>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</si>
  <si>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</si>
  <si>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</si>
  <si>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</si>
  <si>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</si>
  <si>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</si>
  <si>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</si>
  <si>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</si>
  <si>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</si>
  <si>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</si>
  <si>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</si>
  <si>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</si>
  <si>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</si>
  <si>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</si>
  <si>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</si>
  <si>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</si>
  <si>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</si>
  <si>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</si>
  <si>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</si>
  <si>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</si>
  <si>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</si>
  <si>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</si>
  <si>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</si>
  <si>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</si>
  <si>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</si>
  <si>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</si>
  <si>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</si>
  <si>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</si>
  <si>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</si>
  <si>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</si>
  <si>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</si>
  <si>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</si>
  <si>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</si>
  <si>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</si>
  <si>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</si>
  <si>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DIANA GARCIA</t>
  </si>
  <si>
    <t>MOVIMIENTO EN UNA DIMENSIÓN</t>
  </si>
  <si>
    <t>CN_10_02_REC30</t>
  </si>
  <si>
    <t>UNIDAD</t>
  </si>
  <si>
    <t>Ilustración</t>
  </si>
  <si>
    <t>M/S</t>
  </si>
  <si>
    <t>M^2/S^2</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</si>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</sst>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6"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9</xdr:row>
      <xdr:rowOff>0</xdr:rowOff>
    </xdr:from>
    <xdr:to>
      <xdr:col>10</xdr:col>
      <xdr:colOff>396875</xdr:colOff>
      <xdr:row>9</xdr:row>
      <xdr:rowOff>421373</xdr:rowOff>
    </xdr:to>
    <xdr:pic>
      <xdr:nvPicPr>
        <xdr:cNvPr id="2" name="Imagen 1"/>
        <xdr:cNvPicPr>
          <a:picLocks noChangeAspect="1"/>
        </xdr:cNvPicPr>
      </xdr:nvPicPr>
      <xdr:blipFill>
        <a:blip xmlns:r="http://schemas.openxmlformats.org/officeDocument/2006/relationships" r:embed="rId1"/>
        <a:stretch>
          <a:fillRect/>
        </a:stretch>
      </xdr:blipFill>
      <xdr:spPr>
        <a:xfrm>
          <a:off x="16375063" y="2119313"/>
          <a:ext cx="396875" cy="421373"/>
        </a:xfrm>
        <a:prstGeom prst="rect">
          <a:avLst/>
        </a:prstGeom>
      </xdr:spPr>
    </xdr:pic>
    <xdr:clientData/>
  </xdr:twoCellAnchor>
  <xdr:twoCellAnchor editAs="oneCell">
    <xdr:from>
      <xdr:col>10</xdr:col>
      <xdr:colOff>0</xdr:colOff>
      <xdr:row>10</xdr:row>
      <xdr:rowOff>1</xdr:rowOff>
    </xdr:from>
    <xdr:to>
      <xdr:col>10</xdr:col>
      <xdr:colOff>493059</xdr:colOff>
      <xdr:row>10</xdr:row>
      <xdr:rowOff>403413</xdr:rowOff>
    </xdr:to>
    <xdr:pic>
      <xdr:nvPicPr>
        <xdr:cNvPr id="3" name="Imagen 2"/>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360588" y="2655795"/>
          <a:ext cx="493059" cy="403412"/>
        </a:xfrm>
        <a:prstGeom prst="rect">
          <a:avLst/>
        </a:prstGeom>
        <a:noFill/>
        <a:ln>
          <a:noFill/>
        </a:ln>
      </xdr:spPr>
    </xdr:pic>
    <xdr:clientData/>
  </xdr:twoCellAnchor>
  <xdr:twoCellAnchor editAs="oneCell">
    <xdr:from>
      <xdr:col>10</xdr:col>
      <xdr:colOff>0</xdr:colOff>
      <xdr:row>11</xdr:row>
      <xdr:rowOff>0</xdr:rowOff>
    </xdr:from>
    <xdr:to>
      <xdr:col>10</xdr:col>
      <xdr:colOff>402371</xdr:colOff>
      <xdr:row>11</xdr:row>
      <xdr:rowOff>451143</xdr:rowOff>
    </xdr:to>
    <xdr:pic>
      <xdr:nvPicPr>
        <xdr:cNvPr id="4" name="Imagen 3"/>
        <xdr:cNvPicPr>
          <a:picLocks noChangeAspect="1"/>
        </xdr:cNvPicPr>
      </xdr:nvPicPr>
      <xdr:blipFill>
        <a:blip xmlns:r="http://schemas.openxmlformats.org/officeDocument/2006/relationships" r:embed="rId3"/>
        <a:stretch>
          <a:fillRect/>
        </a:stretch>
      </xdr:blipFill>
      <xdr:spPr>
        <a:xfrm>
          <a:off x="16360588" y="3361765"/>
          <a:ext cx="402371" cy="451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2.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P108"/>
  <sheetViews>
    <sheetView showGridLines="0" tabSelected="1" zoomScale="85" zoomScaleNormal="85" zoomScalePageLayoutView="140" workbookViewId="0">
      <pane ySplit="9" topLeftCell="A10" activePane="bottomLeft" state="frozen"/>
      <selection pane="bottomLeft" activeCell="F3" sqref="F3:G3"/>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M3A</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10</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61" t="s">
        <v>69</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M3A</v>
      </c>
      <c r="F9" s="57" t="s">
        <v>61</v>
      </c>
      <c r="G9" s="57" t="s">
        <v>59</v>
      </c>
      <c r="H9" s="57" t="s">
        <v>60</v>
      </c>
      <c r="I9" s="57" t="s">
        <v>114</v>
      </c>
      <c r="J9" s="18" t="s">
        <v>6</v>
      </c>
      <c r="K9" s="19" t="s">
        <v>7</v>
      </c>
      <c r="O9" s="2" t="str">
        <f>'Definición técnica de imagenes'!A11</f>
        <v>M10B</v>
      </c>
    </row>
    <row r="10" spans="1:16" s="11" customFormat="1" ht="39.75" customHeight="1" x14ac:dyDescent="0.25">
      <c r="A10" s="12" t="str">
        <f>IF(OR(B10&lt;&gt;"",J10&lt;&gt;""),"IMG01","")</f>
        <v>IMG01</v>
      </c>
      <c r="B10" s="62" t="s">
        <v>190</v>
      </c>
      <c r="C10" s="20" t="str">
        <f t="shared" ref="C10:C41" si="0">IF(OR(B10&lt;&gt;"",J10&lt;&gt;""),IF($G$4="Recurso",CONCATENATE($G$4," ",$G$5),$G$4),"")</f>
        <v>Recurso M3A</v>
      </c>
      <c r="D10" s="63" t="s">
        <v>191</v>
      </c>
      <c r="E10" s="63" t="s">
        <v>155</v>
      </c>
      <c r="F10" s="13" t="str">
        <f t="shared" ref="F10" ca="1" si="1">IF(OR(B10&lt;&gt;"",J10&lt;&gt;""),CONCATENATE($C$7,"_",$A10,IF($G$4="Cuaderno de Estudio","_small",CONCATENATE(IF(I10="","","n"),IF(LEFT($G$5,1)="F",".jpg",".png")))),"")</f>
        <v>CN_10_02_REC30_IMG01.png</v>
      </c>
      <c r="G10" s="13" t="str">
        <f ca="1">IF($F10&lt;&gt;"",IF($G$4="Recurso",VLOOKUP($E10,OFFSET('Definición técnica de imagenes'!$A$1,MATCH($G$5,'Definición técnica de imagenes'!$A$1:$A$104,0)-1,1,COUNTIF('Definición técnica de imagenes'!$A$3:$A$102,$G$5),5),5,FALSE),'Definición técnica de imagenes'!$F$16),"")</f>
        <v>110 x 110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192</v>
      </c>
      <c r="K10" s="64"/>
      <c r="O10" s="2" t="str">
        <f>'Definición técnica de imagenes'!A12</f>
        <v>M12D</v>
      </c>
    </row>
    <row r="11" spans="1:16" s="11" customFormat="1" ht="55.5" customHeight="1" x14ac:dyDescent="0.25">
      <c r="A11" s="12" t="str">
        <f t="shared" ref="A11:A18" si="3">IF(OR(B11&lt;&gt;"",J11&lt;&gt;""),CONCATENATE(LEFT(A10,3),IF(MID(A10,4,2)+1&lt;10,CONCATENATE("0",MID(A10,4,2)+1))),"")</f>
        <v>IMG02</v>
      </c>
      <c r="B11" s="62" t="s">
        <v>190</v>
      </c>
      <c r="C11" s="20" t="str">
        <f t="shared" si="0"/>
        <v>Recurso M3A</v>
      </c>
      <c r="D11" s="63" t="s">
        <v>191</v>
      </c>
      <c r="E11" s="63" t="s">
        <v>155</v>
      </c>
      <c r="F11" s="13" t="str">
        <f t="shared" ref="F11:F74" ca="1" si="4">IF(OR(B11&lt;&gt;"",J11&lt;&gt;""),CONCATENATE($C$7,"_",$A11,IF($G$4="Cuaderno de Estudio","_small",CONCATENATE(IF(I11="","","n"),IF(LEFT($G$5,1)="F",".jpg",".png")))),"")</f>
        <v>CN_10_02_REC30_IMG02.png</v>
      </c>
      <c r="G11" s="13" t="str">
        <f ca="1">IF($F11&lt;&gt;"",IF($G$4="Recurso",VLOOKUP($E11,OFFSET('Definición técnica de imagenes'!$A$1,MATCH($G$5,'Definición técnica de imagenes'!$A$1:$A$104,0)-1,1,COUNTIF('Definición técnica de imagenes'!$A$3:$A$102,$G$5),5),5,FALSE),'Definición técnica de imagenes'!$F$16),"")</f>
        <v>110 x 110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193</v>
      </c>
      <c r="K11" s="65"/>
      <c r="O11" s="2" t="str">
        <f>'Definición técnica de imagenes'!A13</f>
        <v>M101</v>
      </c>
    </row>
    <row r="12" spans="1:16" s="11" customFormat="1" ht="44.25" customHeight="1" x14ac:dyDescent="0.25">
      <c r="A12" s="12" t="str">
        <f t="shared" si="3"/>
        <v>IMG03</v>
      </c>
      <c r="B12" s="62" t="s">
        <v>190</v>
      </c>
      <c r="C12" s="20" t="str">
        <f t="shared" si="0"/>
        <v>Recurso M3A</v>
      </c>
      <c r="D12" s="63" t="s">
        <v>191</v>
      </c>
      <c r="E12" s="63" t="s">
        <v>155</v>
      </c>
      <c r="F12" s="13" t="str">
        <f t="shared" ca="1" si="4"/>
        <v>CN_10_02_REC30_IMG03.png</v>
      </c>
      <c r="G12" s="13" t="str">
        <f ca="1">IF($F12&lt;&gt;"",IF($G$4="Recurso",VLOOKUP($E12,OFFSET('Definición técnica de imagenes'!$A$1,MATCH($G$5,'Definición técnica de imagenes'!$A$1:$A$104,0)-1,1,COUNTIF('Definición técnica de imagenes'!$A$3:$A$102,$G$5),5),5,FALSE),'Definición técnica de imagenes'!$F$16),"")</f>
        <v>110 x 110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194</v>
      </c>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GARCIA</dc:creator>
  <cp:lastModifiedBy>PEQUETITA Garcia Rodriguez</cp:lastModifiedBy>
  <dcterms:created xsi:type="dcterms:W3CDTF">2014-07-01T23:43:25Z</dcterms:created>
  <dcterms:modified xsi:type="dcterms:W3CDTF">2016-05-05T19:19:05Z</dcterms:modified>
</cp:coreProperties>
</file>