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Autor\Física\CN_11_04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0" i="1"/>
  <c r="G30" i="1"/>
  <c r="H30" i="1"/>
  <c r="F29" i="1"/>
  <c r="G29" i="1"/>
  <c r="H29" i="1"/>
  <c r="F28" i="1"/>
  <c r="G28" i="1"/>
  <c r="H28" i="1"/>
  <c r="F27" i="1"/>
  <c r="G27" i="1"/>
  <c r="H2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1" i="1"/>
  <c r="F11" i="1"/>
  <c r="G11" i="1"/>
  <c r="H12" i="1"/>
  <c r="H10" i="1"/>
  <c r="A13" i="1"/>
  <c r="F10" i="1"/>
  <c r="G10" i="1"/>
  <c r="F13" i="1"/>
  <c r="G13" i="1"/>
  <c r="H13" i="1"/>
  <c r="A14" i="1"/>
  <c r="H14" i="1"/>
  <c r="F14" i="1"/>
  <c r="G14" i="1"/>
  <c r="A15" i="1"/>
  <c r="F15" i="1"/>
  <c r="G15" i="1"/>
  <c r="H15" i="1"/>
  <c r="A16" i="1"/>
  <c r="H16" i="1"/>
  <c r="F16" i="1"/>
  <c r="G16" i="1"/>
  <c r="A17" i="1"/>
  <c r="F17" i="1"/>
  <c r="G17" i="1"/>
  <c r="H17" i="1"/>
  <c r="A18" i="1"/>
  <c r="H18" i="1"/>
  <c r="F18" i="1"/>
  <c r="G18" i="1"/>
  <c r="A19" i="1"/>
  <c r="F19" i="1"/>
  <c r="G19" i="1"/>
  <c r="H19" i="1"/>
  <c r="A20" i="1"/>
  <c r="F20" i="1"/>
  <c r="G20" i="1"/>
  <c r="H20" i="1"/>
  <c r="A21" i="1"/>
  <c r="F21" i="1"/>
  <c r="G21" i="1"/>
  <c r="H21" i="1"/>
  <c r="A22" i="1"/>
  <c r="H22" i="1"/>
  <c r="F22" i="1"/>
  <c r="G22" i="1"/>
  <c r="A23" i="1"/>
  <c r="F23" i="1"/>
  <c r="G23" i="1"/>
  <c r="H23" i="1"/>
  <c r="A24" i="1"/>
  <c r="F24" i="1"/>
  <c r="G24" i="1"/>
  <c r="H24" i="1"/>
  <c r="A25" i="1"/>
  <c r="F25" i="1"/>
  <c r="G25" i="1"/>
  <c r="H25" i="1"/>
  <c r="A26" i="1"/>
  <c r="F26" i="1"/>
  <c r="G26" i="1"/>
  <c r="H26" i="1"/>
  <c r="A27" i="1"/>
  <c r="A28" i="1"/>
  <c r="A29" i="1"/>
  <c r="A30" i="1"/>
  <c r="A31" i="1"/>
  <c r="F31" i="1"/>
  <c r="G31" i="1"/>
  <c r="H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<sst xmlns="http://schemas.openxmlformats.org/spreadsheetml/2006/main" count="432" uniqueCount="227">
  <si>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</si>
  <si>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</si>
  <si>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</si>
  <si>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</si>
  <si>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</si>
  <si>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</si>
  <si>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</si>
  <si>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</si>
  <si>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</si>
  <si>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</si>
  <si>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</si>
  <si>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</si>
  <si>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</si>
  <si>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</si>
  <si>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</si>
  <si>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</si>
  <si>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</si>
  <si>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</si>
  <si>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</si>
  <si>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</si>
  <si>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</si>
  <si>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</si>
  <si>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</si>
  <si>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</si>
  <si>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</si>
  <si>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</si>
  <si>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</si>
  <si>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</si>
  <si>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</si>
  <si>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</si>
  <si>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</si>
  <si>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</si>
  <si>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</si>
  <si>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</si>
  <si>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</si>
  <si>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</si>
  <si>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</si>
  <si>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</si>
  <si>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</si>
  <si>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</si>
  <si>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</si>
  <si>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</si>
  <si>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</si>
  <si>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</si>
  <si>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</si>
  <si>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</si>
  <si>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</si>
  <si>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</si>
  <si>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</si>
  <si>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</si>
  <si>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</si>
  <si>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</si>
  <si>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</si>
  <si>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</si>
  <si>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</si>
  <si>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</si>
  <si>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</si>
  <si>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</si>
  <si>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</si>
  <si>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</si>
  <si>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</si>
  <si>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</si>
  <si>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</si>
  <si>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</si>
  <si>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</si>
  <si>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</si>
  <si>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</si>
  <si>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</si>
  <si>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</si>
  <si>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</si>
  <si>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</si>
  <si>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</si>
  <si>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</si>
  <si>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</si>
  <si>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</si>
  <si>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</si>
  <si>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</si>
  <si>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</si>
  <si>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</si>
  <si>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</si>
  <si>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</si>
  <si>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</si>
  <si>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</si>
  <si>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</si>
  <si>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</si>
  <si>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</si>
  <si>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</si>
  <si>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</si>
  <si>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</si>
  <si>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</si>
  <si>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</si>
  <si>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</si>
  <si>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</si>
  <si>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</si>
  <si>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</si>
  <si>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</si>
  <si>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</si>
  <si>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</si>
  <si>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</si>
  <si>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</si>
  <si>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</si>
  <si>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</si>
  <si>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</si>
  <si>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</si>
  <si>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</si>
  <si>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</si>
  <si>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</si>
  <si>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</si>
  <si>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</si>
  <si>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</si>
  <si>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</si>
  <si>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</si>
  <si>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</si>
  <si>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</si>
  <si>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</si>
  <si>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</si>
  <si>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</si>
  <si>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</si>
  <si>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</si>
  <si>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</si>
  <si>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</si>
  <si>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</si>
  <si>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</si>
  <si>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</si>
  <si>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</si>
  <si>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</si>
  <si>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</si>
  <si>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</si>
  <si>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</si>
  <si>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</si>
  <si>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</si>
  <si>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</si>
  <si>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</si>
  <si>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</si>
  <si>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</si>
  <si>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</si>
  <si>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</si>
  <si>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</si>
  <si>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</si>
  <si>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</si>
  <si>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</si>
  <si>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</si>
  <si>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</si>
  <si>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</si>
  <si>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</si>
  <si>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</si>
  <si>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</si>
  <si>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</si>
  <si>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</si>
  <si>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</si>
  <si>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</si>
  <si>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</si>
  <si>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</si>
  <si>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</si>
  <si>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</si>
  <si>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</si>
  <si>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</si>
  <si>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</si>
  <si>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</si>
  <si>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</si>
  <si>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</si>
  <si>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</si>
  <si>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</si>
  <si>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</si>
  <si>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</si>
  <si>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</si>
  <si>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</si>
  <si>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</si>
  <si>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</si>
  <si>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</si>
  <si>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</si>
  <si>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</si>
  <si>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</si>
  <si>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</si>
  <si>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</si>
  <si>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</si>
  <si>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</si>
  <si>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</si>
  <si>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</si>
  <si>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</si>
  <si>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</si>
  <si>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</si>
  <si>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</si>
  <si>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</si>
  <si>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</si>
  <si>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</si>
  <si>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</si>
  <si>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Cuaderno de Estudio</t>
  </si>
  <si>
    <t>Fotografía</t>
  </si>
  <si>
    <t>Ilustración</t>
  </si>
  <si>
    <t>Fósil de un dinosaurio con alas</t>
  </si>
  <si>
    <t>Reflexión de las ondas</t>
  </si>
  <si>
    <t>Hacer ondas que llegan contra una superficie y rebotan</t>
  </si>
  <si>
    <t>Ilustración de la reflexión con ángulos y planos.</t>
  </si>
  <si>
    <t>http://images.slideplayer.es/8/2342034/slides/slide_5.jpg</t>
  </si>
  <si>
    <t>Ilustrar la imagen, cambiando la palabra rayo por onda.</t>
  </si>
  <si>
    <t>Reflexión especular y difusa</t>
  </si>
  <si>
    <t>Hacer una imagen a la izquierda en donde varios rayos rebotan en una superficie plana, y todos salen a la misma dirección, y debajo dice “Reflexión especular”. A la derecha hay una superficie irregular, por lo que los rayos rebotan en direcciones diferentes según a donde lleguen. Debajo dice “Reflexión difusa”. Hacer una imagen como la siguiente en la reflexión difusa:</t>
  </si>
  <si>
    <t>Ver observaciones</t>
  </si>
  <si>
    <t>Refracción de una onda sonora</t>
  </si>
  <si>
    <t>Onda transversal</t>
  </si>
  <si>
    <t>Hacer una imagen como la que se muestra. Las ondas deben quedar más simétricas, y que se vean “acostadas”, que lleven la dirección de la línea del centro del cuadro que hay al final. Al lado, hacer una imagen similar pero con ondas que tienen otras inclinaciones. Además de una onda en un plano horizontal como en la imagen anterior, debe hacer una vertical y al menos dos que estén oblicuas. Ver la imagen del link para darse una idea: http://www.carlostapia.es/fisica/polarimetria.html
Hacer que los planos de la sondas coincidan con las las direcciones de las flechas rojas del cuadro de la izquierda (una horizontal, una vertical y dos oblicuas).
Debajo de esta imagen escribir Ondas transversales vibrando en diversas direcciones.</t>
  </si>
  <si>
    <t>Polarización</t>
  </si>
  <si>
    <t>http://www.carlostapia.es/fisica/polarimetria.html</t>
  </si>
  <si>
    <t>Ilustrar. Incluir los cuadros de la izquierda y la derecha, y el cuadro central. Notar que antes del cuadro central las ondas se mueven en muchas direcciones, pero después de pasar por ahí, quedan verticales. Hacer que las líneas de ese cuadro central sean verticales, y no horizontales como se muestra en la imagen. Y hacer que los planos de la sondas coincidan con las direcciones de las flechas rojas del cuadro de la izquierda (una horizontal, una vertical y dos oblicuas), en vez de hacer varias direcciones desordenadas como se muestra en la imagen.</t>
  </si>
  <si>
    <t>http://hyperphysics.phy-astr.gsu.edu/hbasees/sound/imgsou/difr.gif</t>
  </si>
  <si>
    <t xml:space="preserve">La idea sólo es mostrar como las ondas rodean el obstáculo; no poner ningún texto, ninguna silla detrás del círculo gris, y la flecha y el símbolo de lambda que está cerca de donde se originan las sondas. La fuente de la sondas no tiene que ser ese muñequito. No incluir las líneas negras verticales de la derecha, ni lo que sigue después de ellas. </t>
  </si>
  <si>
    <t>Difracción de una onda – obstáculo grande</t>
  </si>
  <si>
    <t>Difracción de una onda – obstáculo pequeño</t>
  </si>
  <si>
    <t>http://2.bp.blogspot.com/-5UB-XQ3wk_Y/VdJDR4fNzTI/AAAAAAAAHGM/ZyvyHnqao7E/s1600/11.png</t>
  </si>
  <si>
    <t>Ilustrar la parte izquierda de esta imagen</t>
  </si>
  <si>
    <t>Difracción de una onda – rendija</t>
  </si>
  <si>
    <t>http://varinia.es/blog/wp-content/uploads/2011/02/difraccion_k.png</t>
  </si>
  <si>
    <t>Ilustrar</t>
  </si>
  <si>
    <t>Interferencia</t>
  </si>
  <si>
    <t>Interferencia con ondas diferentes</t>
  </si>
  <si>
    <t>Ilustrar esta imagen. La idea es que las ondas se suman entre sí, por lo que en la interferencia constructiva la altura de la onda que resulta es la suma de la altura en las otras dos, y en la destructiva, es la resta.</t>
  </si>
  <si>
    <t>Interferencia fuera de fase</t>
  </si>
  <si>
    <t>Ilustrar esta imagen, pero en vez de hacer zonas con muchos y pocos puntos, hacer una onda; las partes altas de la onda (cresta) corresponden a las zonas con muchos puntos, y las zonas bajas (valles) son las zonas con pocos puntos, justo en medio de dos crestas. En la franja de abajo he dibujado una onda con lápiz blanco, para hacerme entender. En donde dice “constructiva” debe haber dos crestas, y en donde dice “destructiva” debe haber una cresta y un valle.</t>
  </si>
  <si>
    <t>No poner los cuadros de debajo de la mesa, y señalar las líneas en las ondas y escribir “líneas nodales”, tal y como se muestra</t>
  </si>
  <si>
    <t>Fenómenos ondulatorios</t>
  </si>
  <si>
    <t>CN_11_04_CO</t>
  </si>
  <si>
    <t>Hacer una imagen como la de arriba. Es importante que en la imagen que se haga, los grados en verdad sean los que se ponen. Hacer el decimal con coma y no con punto.</t>
  </si>
  <si>
    <t>https://upload.wikimedia.org/wikipedia/commons/thumb/4/4f/Refracci%C3%B3n_y_reflexi%C3%B3n.svg/600px-Refracci%C3%B3n_y_reflexi%C3%B3n.svg.png</t>
  </si>
  <si>
    <t>Ilustrar. Escribir “Reflexión total” en vez de “Reflexión interna total”.</t>
  </si>
  <si>
    <t>Reflexión total</t>
  </si>
  <si>
    <t>Diana García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</si>
</sst>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16</xdr:col>
      <xdr:colOff>295535</xdr:colOff>
      <xdr:row>9</xdr:row>
      <xdr:rowOff>2133785</xdr:rowOff>
    </xdr:to>
    <xdr:pic>
      <xdr:nvPicPr>
        <xdr:cNvPr id="3" name="Imagen 2"/>
        <xdr:cNvPicPr>
          <a:picLocks noChangeAspect="1"/>
        </xdr:cNvPicPr>
      </xdr:nvPicPr>
      <xdr:blipFill>
        <a:blip xmlns:r="http://schemas.openxmlformats.org/officeDocument/2006/relationships" r:embed="rId1"/>
        <a:stretch>
          <a:fillRect/>
        </a:stretch>
      </xdr:blipFill>
      <xdr:spPr>
        <a:xfrm>
          <a:off x="16383000" y="2124808"/>
          <a:ext cx="4017612" cy="2133785"/>
        </a:xfrm>
        <a:prstGeom prst="rect">
          <a:avLst/>
        </a:prstGeom>
      </xdr:spPr>
    </xdr:pic>
    <xdr:clientData/>
  </xdr:twoCellAnchor>
  <xdr:twoCellAnchor editAs="oneCell">
    <xdr:from>
      <xdr:col>10</xdr:col>
      <xdr:colOff>0</xdr:colOff>
      <xdr:row>11</xdr:row>
      <xdr:rowOff>0</xdr:rowOff>
    </xdr:from>
    <xdr:to>
      <xdr:col>15</xdr:col>
      <xdr:colOff>551634</xdr:colOff>
      <xdr:row>11</xdr:row>
      <xdr:rowOff>1871634</xdr:rowOff>
    </xdr:to>
    <xdr:pic>
      <xdr:nvPicPr>
        <xdr:cNvPr id="4" name="Imagen 3"/>
        <xdr:cNvPicPr>
          <a:picLocks noChangeAspect="1"/>
        </xdr:cNvPicPr>
      </xdr:nvPicPr>
      <xdr:blipFill>
        <a:blip xmlns:r="http://schemas.openxmlformats.org/officeDocument/2006/relationships" r:embed="rId2"/>
        <a:stretch>
          <a:fillRect/>
        </a:stretch>
      </xdr:blipFill>
      <xdr:spPr>
        <a:xfrm>
          <a:off x="16383000" y="4996962"/>
          <a:ext cx="3438442" cy="1871634"/>
        </a:xfrm>
        <a:prstGeom prst="rect">
          <a:avLst/>
        </a:prstGeom>
      </xdr:spPr>
    </xdr:pic>
    <xdr:clientData/>
  </xdr:twoCellAnchor>
  <xdr:twoCellAnchor editAs="oneCell">
    <xdr:from>
      <xdr:col>10</xdr:col>
      <xdr:colOff>0</xdr:colOff>
      <xdr:row>12</xdr:row>
      <xdr:rowOff>0</xdr:rowOff>
    </xdr:from>
    <xdr:to>
      <xdr:col>16</xdr:col>
      <xdr:colOff>734485</xdr:colOff>
      <xdr:row>12</xdr:row>
      <xdr:rowOff>3450635</xdr:rowOff>
    </xdr:to>
    <xdr:pic>
      <xdr:nvPicPr>
        <xdr:cNvPr id="5" name="Imagen 4"/>
        <xdr:cNvPicPr>
          <a:picLocks noChangeAspect="1"/>
        </xdr:cNvPicPr>
      </xdr:nvPicPr>
      <xdr:blipFill>
        <a:blip xmlns:r="http://schemas.openxmlformats.org/officeDocument/2006/relationships" r:embed="rId3"/>
        <a:stretch>
          <a:fillRect/>
        </a:stretch>
      </xdr:blipFill>
      <xdr:spPr>
        <a:xfrm>
          <a:off x="16383000" y="8469923"/>
          <a:ext cx="4456562" cy="3450635"/>
        </a:xfrm>
        <a:prstGeom prst="rect">
          <a:avLst/>
        </a:prstGeom>
      </xdr:spPr>
    </xdr:pic>
    <xdr:clientData/>
  </xdr:twoCellAnchor>
  <xdr:twoCellAnchor editAs="oneCell">
    <xdr:from>
      <xdr:col>10</xdr:col>
      <xdr:colOff>196362</xdr:colOff>
      <xdr:row>19</xdr:row>
      <xdr:rowOff>172915</xdr:rowOff>
    </xdr:from>
    <xdr:to>
      <xdr:col>16</xdr:col>
      <xdr:colOff>473608</xdr:colOff>
      <xdr:row>19</xdr:row>
      <xdr:rowOff>1666564</xdr:rowOff>
    </xdr:to>
    <xdr:pic>
      <xdr:nvPicPr>
        <xdr:cNvPr id="8" name="Imagen 7"/>
        <xdr:cNvPicPr>
          <a:picLocks noChangeAspect="1"/>
        </xdr:cNvPicPr>
      </xdr:nvPicPr>
      <xdr:blipFill>
        <a:blip xmlns:r="http://schemas.openxmlformats.org/officeDocument/2006/relationships" r:embed="rId4"/>
        <a:stretch>
          <a:fillRect/>
        </a:stretch>
      </xdr:blipFill>
      <xdr:spPr>
        <a:xfrm>
          <a:off x="16617462" y="26995315"/>
          <a:ext cx="4011046" cy="1493649"/>
        </a:xfrm>
        <a:prstGeom prst="rect">
          <a:avLst/>
        </a:prstGeom>
      </xdr:spPr>
    </xdr:pic>
    <xdr:clientData/>
  </xdr:twoCellAnchor>
  <xdr:twoCellAnchor editAs="oneCell">
    <xdr:from>
      <xdr:col>10</xdr:col>
      <xdr:colOff>152400</xdr:colOff>
      <xdr:row>20</xdr:row>
      <xdr:rowOff>266700</xdr:rowOff>
    </xdr:from>
    <xdr:to>
      <xdr:col>16</xdr:col>
      <xdr:colOff>326005</xdr:colOff>
      <xdr:row>20</xdr:row>
      <xdr:rowOff>2327327</xdr:rowOff>
    </xdr:to>
    <xdr:pic>
      <xdr:nvPicPr>
        <xdr:cNvPr id="9" name="Imagen 8"/>
        <xdr:cNvPicPr>
          <a:picLocks noChangeAspect="1"/>
        </xdr:cNvPicPr>
      </xdr:nvPicPr>
      <xdr:blipFill>
        <a:blip xmlns:r="http://schemas.openxmlformats.org/officeDocument/2006/relationships" r:embed="rId5"/>
        <a:stretch>
          <a:fillRect/>
        </a:stretch>
      </xdr:blipFill>
      <xdr:spPr>
        <a:xfrm>
          <a:off x="16573500" y="31165800"/>
          <a:ext cx="3907405" cy="2060627"/>
        </a:xfrm>
        <a:prstGeom prst="rect">
          <a:avLst/>
        </a:prstGeom>
      </xdr:spPr>
    </xdr:pic>
    <xdr:clientData/>
  </xdr:twoCellAnchor>
  <xdr:twoCellAnchor editAs="oneCell">
    <xdr:from>
      <xdr:col>10</xdr:col>
      <xdr:colOff>266700</xdr:colOff>
      <xdr:row>14</xdr:row>
      <xdr:rowOff>228600</xdr:rowOff>
    </xdr:from>
    <xdr:to>
      <xdr:col>15</xdr:col>
      <xdr:colOff>644936</xdr:colOff>
      <xdr:row>14</xdr:row>
      <xdr:rowOff>1996593</xdr:rowOff>
    </xdr:to>
    <xdr:pic>
      <xdr:nvPicPr>
        <xdr:cNvPr id="2" name="Imagen 1"/>
        <xdr:cNvPicPr>
          <a:picLocks noChangeAspect="1"/>
        </xdr:cNvPicPr>
      </xdr:nvPicPr>
      <xdr:blipFill>
        <a:blip xmlns:r="http://schemas.openxmlformats.org/officeDocument/2006/relationships" r:embed="rId6"/>
        <a:stretch>
          <a:fillRect/>
        </a:stretch>
      </xdr:blipFill>
      <xdr:spPr>
        <a:xfrm>
          <a:off x="16687800" y="16802100"/>
          <a:ext cx="3273836" cy="1767993"/>
        </a:xfrm>
        <a:prstGeom prst="rect">
          <a:avLst/>
        </a:prstGeom>
      </xdr:spPr>
    </xdr:pic>
    <xdr:clientData/>
  </xdr:twoCellAnchor>
  <xdr:twoCellAnchor editAs="oneCell">
    <xdr:from>
      <xdr:col>10</xdr:col>
      <xdr:colOff>228600</xdr:colOff>
      <xdr:row>22</xdr:row>
      <xdr:rowOff>190500</xdr:rowOff>
    </xdr:from>
    <xdr:to>
      <xdr:col>10</xdr:col>
      <xdr:colOff>2142910</xdr:colOff>
      <xdr:row>22</xdr:row>
      <xdr:rowOff>2003837</xdr:rowOff>
    </xdr:to>
    <xdr:pic>
      <xdr:nvPicPr>
        <xdr:cNvPr id="7" name="Imagen 6"/>
        <xdr:cNvPicPr>
          <a:picLocks noChangeAspect="1"/>
        </xdr:cNvPicPr>
      </xdr:nvPicPr>
      <xdr:blipFill>
        <a:blip xmlns:r="http://schemas.openxmlformats.org/officeDocument/2006/relationships" r:embed="rId7"/>
        <a:stretch>
          <a:fillRect/>
        </a:stretch>
      </xdr:blipFill>
      <xdr:spPr>
        <a:xfrm>
          <a:off x="16649700" y="36537900"/>
          <a:ext cx="1914310" cy="1813337"/>
        </a:xfrm>
        <a:prstGeom prst="rect">
          <a:avLst/>
        </a:prstGeom>
      </xdr:spPr>
    </xdr:pic>
    <xdr:clientData/>
  </xdr:twoCellAnchor>
  <xdr:twoCellAnchor editAs="oneCell">
    <xdr:from>
      <xdr:col>10</xdr:col>
      <xdr:colOff>76200</xdr:colOff>
      <xdr:row>21</xdr:row>
      <xdr:rowOff>190500</xdr:rowOff>
    </xdr:from>
    <xdr:to>
      <xdr:col>16</xdr:col>
      <xdr:colOff>451460</xdr:colOff>
      <xdr:row>21</xdr:row>
      <xdr:rowOff>1415902</xdr:rowOff>
    </xdr:to>
    <xdr:pic>
      <xdr:nvPicPr>
        <xdr:cNvPr id="12" name="Imagen 11"/>
        <xdr:cNvPicPr>
          <a:picLocks noChangeAspect="1"/>
        </xdr:cNvPicPr>
      </xdr:nvPicPr>
      <xdr:blipFill>
        <a:blip xmlns:r="http://schemas.openxmlformats.org/officeDocument/2006/relationships" r:embed="rId8"/>
        <a:stretch>
          <a:fillRect/>
        </a:stretch>
      </xdr:blipFill>
      <xdr:spPr>
        <a:xfrm>
          <a:off x="16497300" y="33299400"/>
          <a:ext cx="4109060" cy="12254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0"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875" style="15" customWidth="1"/>
    <col min="12" max="12" width="20.375" style="2" hidden="1" customWidth="1"/>
    <col min="13" max="13" width="14.5" style="2" hidden="1" customWidth="1"/>
    <col min="14" max="14" width="10.875" style="2" hidden="1" customWidth="1"/>
    <col min="15" max="15" width="12.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10</v>
      </c>
      <c r="D3" s="88"/>
      <c r="F3" s="80">
        <v>42246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220</v>
      </c>
      <c r="D4" s="88"/>
      <c r="E4" s="5"/>
      <c r="F4" s="37" t="s">
        <v>55</v>
      </c>
      <c r="G4" s="61" t="s">
        <v>187</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226</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221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55.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12.25" customHeight="1" x14ac:dyDescent="0.25">
      <c r="A10" s="12" t="str">
        <f>IF(OR(B10&lt;&gt;"",J10&lt;&gt;""),"IMG01","")</f>
        <v>IMG01</v>
      </c>
      <c r="B10" s="62" t="s">
        <v>198</v>
      </c>
      <c r="C10" s="20" t="str">
        <f t="shared" ref="C10:C41" si="0">IF(OR(B10&lt;&gt;"",J10&lt;&gt;""),IF($G$4="Recurso",CONCATENATE($G$4," ",$G$5),$G$4),"")</f>
        <v>Cuaderno de Estudio</v>
      </c>
      <c r="D10" s="63" t="s">
        <v>189</v>
      </c>
      <c r="E10" s="63" t="s">
        <v>153</v>
      </c>
      <c r="F10" s="13" t="str">
        <f t="shared" ref="F10" si="1">IF(OR(B10&lt;&gt;"",J10&lt;&gt;""),CONCATENATE($C$7,"_",$A10,IF($G$4="Cuaderno de Estudio","_small",CONCATENATE(IF(I10="","","n"),IF(LEFT($G$5,1)="F",".jpg",".png")))),"")</f>
        <v>CN_11_04_CO_IMG01_small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CN_11_04_CO_IMG01_zoom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191</v>
      </c>
      <c r="K10" s="64" t="s">
        <v>192</v>
      </c>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194</v>
      </c>
      <c r="C11" s="20" t="str">
        <f t="shared" si="0"/>
        <v>Cuaderno de Estudio</v>
      </c>
      <c r="D11" s="63" t="s">
        <v>189</v>
      </c>
      <c r="E11" s="63" t="s">
        <v>153</v>
      </c>
      <c r="F11" s="13" t="str">
        <f t="shared" ref="F11:F74" si="4">IF(OR(B11&lt;&gt;"",J11&lt;&gt;""),CONCATENATE($C$7,"_",$A11,IF($G$4="Cuaderno de Estudio","_small",CONCATENATE(IF(I11="","","n"),IF(LEFT($G$5,1)="F",".jpg",".png")))),"")</f>
        <v>CN_11_04_CO_IMG02_small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CN_11_04_CO_IMG02_zoom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t="s">
        <v>195</v>
      </c>
      <c r="O11" s="2" t="str">
        <f>'Definición técnica de imagenes'!A13</f>
        <v>M101</v>
      </c>
    </row>
    <row r="12" spans="1:16" s="11" customFormat="1" ht="273.75" customHeight="1" x14ac:dyDescent="0.25">
      <c r="A12" s="12" t="str">
        <f t="shared" si="3"/>
        <v>IMG03</v>
      </c>
      <c r="B12" s="62" t="s">
        <v>198</v>
      </c>
      <c r="C12" s="20" t="str">
        <f t="shared" si="0"/>
        <v>Cuaderno de Estudio</v>
      </c>
      <c r="D12" s="63" t="s">
        <v>189</v>
      </c>
      <c r="E12" s="63" t="s">
        <v>153</v>
      </c>
      <c r="F12" s="13" t="str">
        <f t="shared" si="4"/>
        <v>CN_11_04_CO_IMG03_small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CN_11_04_CO_IMG03_zoom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196</v>
      </c>
      <c r="K12" s="64" t="s">
        <v>197</v>
      </c>
      <c r="O12" s="2" t="str">
        <f>'Definición técnica de imagenes'!A18</f>
        <v>Diaporama F1</v>
      </c>
    </row>
    <row r="13" spans="1:16" s="11" customFormat="1" ht="327.75" customHeight="1" x14ac:dyDescent="0.25">
      <c r="A13" s="12" t="str">
        <f t="shared" si="3"/>
        <v>IMG04</v>
      </c>
      <c r="B13" s="62" t="s">
        <v>198</v>
      </c>
      <c r="C13" s="20" t="str">
        <f t="shared" si="0"/>
        <v>Cuaderno de Estudio</v>
      </c>
      <c r="D13" s="63" t="s">
        <v>189</v>
      </c>
      <c r="E13" s="63" t="s">
        <v>153</v>
      </c>
      <c r="F13" s="13" t="str">
        <f t="shared" si="4"/>
        <v>CN_11_04_CO_IMG04_small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CN_11_04_CO_IMG04_zoom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199</v>
      </c>
      <c r="K13" s="64" t="s">
        <v>222</v>
      </c>
      <c r="O13" s="2" t="str">
        <f>'Definición técnica de imagenes'!A19</f>
        <v>F4</v>
      </c>
    </row>
    <row r="14" spans="1:16" s="11" customFormat="1" ht="94.5" x14ac:dyDescent="0.25">
      <c r="A14" s="12" t="str">
        <f t="shared" si="3"/>
        <v>IMG05</v>
      </c>
      <c r="B14" s="62" t="s">
        <v>223</v>
      </c>
      <c r="C14" s="20" t="str">
        <f t="shared" si="0"/>
        <v>Cuaderno de Estudio</v>
      </c>
      <c r="D14" s="63" t="s">
        <v>189</v>
      </c>
      <c r="E14" s="63" t="s">
        <v>153</v>
      </c>
      <c r="F14" s="13" t="str">
        <f t="shared" si="4"/>
        <v>CN_11_04_CO_IMG05_small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CN_11_04_CO_IMG05_zoom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225</v>
      </c>
      <c r="K14" s="64" t="s">
        <v>224</v>
      </c>
      <c r="O14" s="2" t="str">
        <f>'Definición técnica de imagenes'!A22</f>
        <v>F6</v>
      </c>
    </row>
    <row r="15" spans="1:16" s="11" customFormat="1" ht="409.6" customHeight="1" x14ac:dyDescent="0.25">
      <c r="A15" s="12" t="str">
        <f t="shared" si="3"/>
        <v>IMG06</v>
      </c>
      <c r="B15" s="62" t="s">
        <v>198</v>
      </c>
      <c r="C15" s="20" t="str">
        <f t="shared" si="0"/>
        <v>Cuaderno de Estudio</v>
      </c>
      <c r="D15" s="63" t="s">
        <v>189</v>
      </c>
      <c r="E15" s="63" t="s">
        <v>153</v>
      </c>
      <c r="F15" s="13" t="str">
        <f t="shared" si="4"/>
        <v>CN_11_04_CO_IMG06_small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CN_11_04_CO_IMG06_zoom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200</v>
      </c>
      <c r="K15" s="66" t="s">
        <v>201</v>
      </c>
      <c r="O15" s="2" t="str">
        <f>'Definición técnica de imagenes'!A24</f>
        <v>F6B</v>
      </c>
    </row>
    <row r="16" spans="1:16" s="11" customFormat="1" ht="171" x14ac:dyDescent="0.3">
      <c r="A16" s="12" t="str">
        <f t="shared" si="3"/>
        <v>IMG07</v>
      </c>
      <c r="B16" s="62" t="s">
        <v>203</v>
      </c>
      <c r="C16" s="20" t="str">
        <f t="shared" si="0"/>
        <v>Cuaderno de Estudio</v>
      </c>
      <c r="D16" s="63" t="s">
        <v>189</v>
      </c>
      <c r="E16" s="63" t="s">
        <v>153</v>
      </c>
      <c r="F16" s="13" t="str">
        <f t="shared" si="4"/>
        <v>CN_11_04_CO_IMG07_small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CN_11_04_CO_IMG07_zoom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202</v>
      </c>
      <c r="K16" s="68" t="s">
        <v>204</v>
      </c>
      <c r="O16" s="2" t="str">
        <f>'Definición técnica de imagenes'!A25</f>
        <v>F7</v>
      </c>
    </row>
    <row r="17" spans="1:15" s="11" customFormat="1" ht="121.5" x14ac:dyDescent="0.25">
      <c r="A17" s="12" t="str">
        <f t="shared" si="3"/>
        <v>IMG08</v>
      </c>
      <c r="B17" s="62" t="s">
        <v>205</v>
      </c>
      <c r="C17" s="20" t="str">
        <f t="shared" si="0"/>
        <v>Cuaderno de Estudio</v>
      </c>
      <c r="D17" s="63" t="s">
        <v>188</v>
      </c>
      <c r="E17" s="63" t="s">
        <v>153</v>
      </c>
      <c r="F17" s="13" t="str">
        <f t="shared" si="4"/>
        <v>CN_11_04_CO_IMG08_small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CN_11_04_CO_IMG08_zoom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208</v>
      </c>
      <c r="K17" s="66" t="s">
        <v>206</v>
      </c>
      <c r="O17" s="2" t="str">
        <f>'Definición técnica de imagenes'!A27</f>
        <v>F7B</v>
      </c>
    </row>
    <row r="18" spans="1:15" s="11" customFormat="1" ht="67.5" x14ac:dyDescent="0.25">
      <c r="A18" s="12" t="str">
        <f t="shared" si="3"/>
        <v>IMG09</v>
      </c>
      <c r="B18" s="62" t="s">
        <v>209</v>
      </c>
      <c r="C18" s="20" t="str">
        <f t="shared" si="0"/>
        <v>Cuaderno de Estudio</v>
      </c>
      <c r="D18" s="63" t="s">
        <v>188</v>
      </c>
      <c r="E18" s="63" t="s">
        <v>153</v>
      </c>
      <c r="F18" s="13" t="str">
        <f t="shared" si="4"/>
        <v>CN_11_04_CO_IMG09_small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CN_11_04_CO_IMG09_zoom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207</v>
      </c>
      <c r="K18" s="66" t="s">
        <v>210</v>
      </c>
      <c r="O18" s="2" t="str">
        <f>'Definición técnica de imagenes'!A30</f>
        <v>F8</v>
      </c>
    </row>
    <row r="19" spans="1:15" s="11" customFormat="1" ht="54" x14ac:dyDescent="0.3">
      <c r="A19" s="12" t="str">
        <f t="shared" ref="A19:A50" si="6">IF(OR(B19&lt;&gt;"",J19&lt;&gt;""),CONCATENATE(LEFT(A18,3),IF(MID(A18,4,2)+1&lt;10,CONCATENATE("0",MID(A18,4,2)+1),MID(A18,4,2)+1)),"")</f>
        <v>IMG10</v>
      </c>
      <c r="B19" s="62" t="s">
        <v>212</v>
      </c>
      <c r="C19" s="20" t="str">
        <f t="shared" si="0"/>
        <v>Cuaderno de Estudio</v>
      </c>
      <c r="D19" s="63" t="s">
        <v>188</v>
      </c>
      <c r="E19" s="63" t="s">
        <v>153</v>
      </c>
      <c r="F19" s="13" t="str">
        <f t="shared" si="4"/>
        <v>CN_11_04_CO_IMG10_small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CN_11_04_CO_IMG10_zoom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211</v>
      </c>
      <c r="K19" s="68" t="s">
        <v>213</v>
      </c>
      <c r="O19" s="2" t="str">
        <f>'Definición técnica de imagenes'!A31</f>
        <v>F10</v>
      </c>
    </row>
    <row r="20" spans="1:15" s="11" customFormat="1" ht="191.25" customHeight="1" x14ac:dyDescent="0.25">
      <c r="A20" s="12" t="str">
        <f t="shared" si="6"/>
        <v>IMG11</v>
      </c>
      <c r="B20" s="62" t="s">
        <v>198</v>
      </c>
      <c r="C20" s="20" t="str">
        <f t="shared" si="0"/>
        <v>Cuaderno de Estudio</v>
      </c>
      <c r="D20" s="63" t="s">
        <v>188</v>
      </c>
      <c r="E20" s="63" t="s">
        <v>153</v>
      </c>
      <c r="F20" s="13" t="str">
        <f t="shared" si="4"/>
        <v>CN_11_04_CO_IMG11_small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CN_11_04_CO_IMG11_zoom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214</v>
      </c>
      <c r="K20" s="66" t="s">
        <v>213</v>
      </c>
      <c r="O20" s="2" t="str">
        <f>'Definición técnica de imagenes'!A32</f>
        <v>F10B</v>
      </c>
    </row>
    <row r="21" spans="1:15" s="11" customFormat="1" ht="264" customHeight="1" x14ac:dyDescent="0.25">
      <c r="A21" s="12" t="str">
        <f t="shared" si="6"/>
        <v>IMG12</v>
      </c>
      <c r="B21" s="62" t="s">
        <v>198</v>
      </c>
      <c r="C21" s="20" t="str">
        <f t="shared" si="0"/>
        <v>Cuaderno de Estudio</v>
      </c>
      <c r="D21" s="63" t="s">
        <v>188</v>
      </c>
      <c r="E21" s="63" t="s">
        <v>153</v>
      </c>
      <c r="F21" s="13" t="str">
        <f t="shared" si="4"/>
        <v>CN_11_04_CO_IMG12_small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CN_11_04_CO_IMG12_zoom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215</v>
      </c>
      <c r="K21" s="66" t="s">
        <v>216</v>
      </c>
      <c r="O21" s="2" t="str">
        <f>'Definición técnica de imagenes'!A33</f>
        <v>F11</v>
      </c>
    </row>
    <row r="22" spans="1:15" s="11" customFormat="1" ht="409.6" customHeight="1" x14ac:dyDescent="0.25">
      <c r="A22" s="12" t="str">
        <f t="shared" si="6"/>
        <v>IMG13</v>
      </c>
      <c r="B22" s="62" t="s">
        <v>198</v>
      </c>
      <c r="C22" s="20" t="str">
        <f t="shared" si="0"/>
        <v>Cuaderno de Estudio</v>
      </c>
      <c r="D22" s="63" t="s">
        <v>188</v>
      </c>
      <c r="E22" s="63" t="s">
        <v>153</v>
      </c>
      <c r="F22" s="13" t="str">
        <f t="shared" si="4"/>
        <v>CN_11_04_CO_IMG13_small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CN_11_04_CO_IMG13_zoom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217</v>
      </c>
      <c r="K22" s="69" t="s">
        <v>218</v>
      </c>
      <c r="O22" s="2" t="str">
        <f>'Definición técnica de imagenes'!A34</f>
        <v>F12</v>
      </c>
    </row>
    <row r="23" spans="1:15" s="11" customFormat="1" ht="219" customHeight="1" x14ac:dyDescent="0.25">
      <c r="A23" s="12" t="str">
        <f t="shared" si="6"/>
        <v>IMG14</v>
      </c>
      <c r="B23" s="62">
        <v>224171713</v>
      </c>
      <c r="C23" s="20" t="str">
        <f t="shared" si="0"/>
        <v>Cuaderno de Estudio</v>
      </c>
      <c r="D23" s="63" t="s">
        <v>188</v>
      </c>
      <c r="E23" s="63" t="s">
        <v>153</v>
      </c>
      <c r="F23" s="13" t="str">
        <f t="shared" si="4"/>
        <v>CN_11_04_CO_IMG14_small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CN_11_04_CO_IMG14_zoom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190</v>
      </c>
      <c r="K23" s="64" t="s">
        <v>219</v>
      </c>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2016-06-07T20:01:23Z</dcterms:modified>
</cp:coreProperties>
</file>