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22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8" i="1"/>
  <c r="F18" i="1"/>
  <c r="G18" i="1"/>
  <c r="H18" i="1"/>
  <c r="A17" i="1"/>
  <c r="F17" i="1"/>
  <c r="G17" i="1"/>
  <c r="H17" i="1"/>
  <c r="A16" i="1"/>
  <c r="F16" i="1"/>
  <c r="G16" i="1"/>
  <c r="H16" i="1"/>
  <c r="A15" i="1"/>
  <c r="F15" i="1"/>
  <c r="G15" i="1"/>
  <c r="H15"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<sst xmlns="http://schemas.openxmlformats.org/spreadsheetml/2006/main" count="385" uniqueCount="196">
  <si>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</si>
  <si>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</si>
  <si>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</si>
  <si>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</si>
  <si>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</si>
  <si>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</si>
  <si>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</si>
  <si>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</si>
  <si>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</si>
  <si>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</si>
  <si>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</si>
  <si>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</si>
  <si>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</si>
  <si>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</si>
  <si>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</si>
  <si>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</si>
  <si>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</si>
  <si>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</si>
  <si>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</si>
  <si>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</si>
  <si>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</si>
  <si>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</si>
  <si>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</si>
  <si>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</si>
  <si>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</si>
  <si>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</si>
  <si>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</si>
  <si>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</si>
  <si>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</si>
  <si>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</si>
  <si>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</si>
  <si>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</si>
  <si>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</si>
  <si>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</si>
  <si>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</si>
  <si>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</si>
  <si>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</si>
  <si>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</si>
  <si>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</si>
  <si>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</si>
  <si>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</si>
  <si>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</si>
  <si>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</si>
  <si>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</si>
  <si>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</si>
  <si>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</si>
  <si>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</si>
  <si>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</si>
  <si>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</si>
  <si>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</si>
  <si>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</si>
  <si>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</si>
  <si>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</si>
  <si>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</si>
  <si>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</si>
  <si>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</si>
  <si>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</si>
  <si>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</si>
  <si>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</si>
  <si>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</si>
  <si>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</si>
  <si>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</si>
  <si>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</si>
  <si>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</si>
  <si>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</si>
  <si>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</si>
  <si>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</si>
  <si>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</si>
  <si>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</si>
  <si>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</si>
  <si>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</si>
  <si>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</si>
  <si>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</si>
  <si>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</si>
  <si>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</si>
  <si>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</si>
  <si>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</si>
  <si>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</si>
  <si>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</si>
  <si>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</si>
  <si>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</si>
  <si>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</si>
  <si>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</si>
  <si>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</si>
  <si>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</si>
  <si>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</si>
  <si>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</si>
  <si>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</si>
  <si>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</si>
  <si>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</si>
  <si>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</si>
  <si>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</si>
  <si>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</si>
  <si>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</si>
  <si>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</si>
  <si>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</si>
  <si>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</si>
  <si>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</si>
  <si>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</si>
  <si>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</si>
  <si>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</si>
  <si>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</si>
  <si>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</si>
  <si>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</si>
  <si>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</si>
  <si>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</si>
  <si>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</si>
  <si>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</si>
  <si>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</si>
  <si>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</si>
  <si>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</si>
  <si>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</si>
  <si>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</si>
  <si>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</si>
  <si>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</si>
  <si>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</si>
  <si>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</si>
  <si>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</si>
  <si>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</si>
  <si>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</si>
  <si>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</si>
  <si>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</si>
  <si>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</si>
  <si>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</si>
  <si>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</si>
  <si>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</si>
  <si>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</si>
  <si>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</si>
  <si>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</si>
  <si>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</si>
  <si>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</si>
  <si>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</si>
  <si>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</si>
  <si>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</si>
  <si>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</si>
  <si>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</si>
  <si>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</si>
  <si>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</si>
  <si>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</si>
  <si>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</si>
  <si>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</si>
  <si>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</si>
  <si>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</si>
  <si>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</si>
  <si>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</si>
  <si>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</si>
  <si>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</si>
  <si>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</si>
  <si>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</si>
  <si>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</si>
  <si>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</si>
  <si>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</si>
  <si>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</si>
  <si>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</si>
  <si>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</si>
  <si>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</si>
  <si>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</si>
  <si>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</si>
  <si>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</si>
  <si>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</si>
  <si>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</si>
  <si>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</si>
  <si>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</si>
  <si>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</si>
  <si>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</si>
  <si>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</si>
  <si>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</si>
  <si>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</si>
  <si>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</si>
  <si>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</si>
  <si>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</si>
  <si>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</si>
  <si>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</si>
  <si>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</si>
  <si>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</si>
  <si>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</si>
  <si>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</si>
  <si>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</si>
  <si>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</si>
  <si>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</si>
  <si>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</si>
  <si>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</si>
  <si>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</si>
  <si>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</si>
  <si>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</si>
  <si>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</si>
  <si>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Los ecosistemas de Colombia y su conservación</t>
  </si>
  <si>
    <t>CN_06_08_REC220</t>
  </si>
  <si>
    <t>Germán Cuervo</t>
  </si>
  <si>
    <t>Fotografía</t>
  </si>
  <si>
    <t>Es igual que la imagen 2</t>
  </si>
  <si>
    <t>Ilustración</t>
  </si>
  <si>
    <t xml:space="preserve">https://es.wikipedia.org/wiki/%C3%81reas_protegidas_de_Colombia#/media/File:Mapa_de_Colombia_%28parques_naturales%29.svg </t>
  </si>
  <si>
    <t>Si es el caso, se debe hacer de acuerdo con la imagen que aparece en l archivo word que acompaña esta solicitud.</t>
  </si>
  <si>
    <t>https://es.wikipedia.org/wiki/%C3%81reas_protegidas_de_Colombia#/media/File:Mapa_de_Colombia_%28parques_naturales%29.svg</t>
  </si>
  <si>
    <t>Modificar la imagen de acuerdo con la imagen que aparece en l archivo word que acompaña esta solicitud.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</si>
</sst>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Contenido (imagen con texto)</v>
      </c>
      <c r="N2" s="2">
        <v>0</v>
      </c>
    </row>
    <row r="3" spans="1:16" ht="15.75" x14ac:dyDescent="0.25">
      <c r="A3" s="1"/>
      <c r="B3" s="4" t="s">
        <v>8</v>
      </c>
      <c r="C3" s="84">
        <v>6</v>
      </c>
      <c r="D3" s="85"/>
      <c r="F3" s="77">
        <v>42206</v>
      </c>
      <c r="G3" s="78"/>
      <c r="H3" s="58"/>
      <c r="I3" s="38"/>
      <c r="J3" s="14"/>
      <c r="L3" s="2" t="s">
        <v>156</v>
      </c>
      <c r="M3" s="2" t="str">
        <f ca="1">IF($N3&lt;COUNTIF('Definición técnica de imagenes'!$A$3:$A$102,$G$5),OFFSET('Definición técnica de imagenes'!$A$1,MATCH($G$5,'Definición técnica de imagenes'!$A$1:$A$104,0)-1+$N3,1,1,1),"")</f>
        <v>Contenido (imagen sola)</v>
      </c>
      <c r="N3" s="2">
        <v>1</v>
      </c>
    </row>
    <row r="4" spans="1:16" ht="16.5" x14ac:dyDescent="0.3">
      <c r="A4" s="1"/>
      <c r="B4" s="4" t="s">
        <v>54</v>
      </c>
      <c r="C4" s="84" t="s">
        <v>186</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188</v>
      </c>
      <c r="D5" s="87"/>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row>
    <row r="10" spans="1:16" s="11" customFormat="1" ht="27" x14ac:dyDescent="0.25">
      <c r="A10" s="12" t="str">
        <f>IF(OR(B10&lt;&gt;"",J10&lt;&gt;""),"IMG01","")</f>
        <v>IMG01</v>
      </c>
      <c r="B10" s="62">
        <v>242104564</v>
      </c>
      <c r="C10" s="20" t="str">
        <f t="shared" ref="C10:C41" si="0">IF(OR(B10&lt;&gt;"",J10&lt;&gt;""),IF($G$4="Recurso",CONCATENATE($G$4," ",$G$5),$G$4),"")</f>
        <v>Recurso F13B</v>
      </c>
      <c r="D10" s="63" t="s">
        <v>189</v>
      </c>
      <c r="E10" s="63" t="s">
        <v>171</v>
      </c>
      <c r="F10" s="13" t="str">
        <f t="shared" ref="F10" ca="1" si="1">IF(OR(B10&lt;&gt;"",J10&lt;&gt;""),CONCATENATE($C$7,"_",$A10,IF($G$4="Cuaderno de Estudio","_small",CONCATENATE(IF(I10="","","n"),IF(LEFT($G$5,1)="F",".jpg",".png")))),"")</f>
        <v>CN_06_08_REC220_IMG01.jpg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row>
    <row r="11" spans="1:16" s="11" customFormat="1" ht="13.9" customHeight="1" x14ac:dyDescent="0.25">
      <c r="A11" s="12" t="str">
        <f t="shared" ref="A11:A18" si="3">IF(OR(B11&lt;&gt;"",J11&lt;&gt;""),CONCATENATE(LEFT(A10,3),IF(MID(A10,4,2)+1&lt;10,CONCATENATE("0",MID(A10,4,2)+1))),"")</f>
        <v>IMG02</v>
      </c>
      <c r="B11" s="62">
        <v>242104564</v>
      </c>
      <c r="C11" s="20" t="str">
        <f t="shared" si="0"/>
        <v>Recurso F13B</v>
      </c>
      <c r="D11" s="63" t="s">
        <v>189</v>
      </c>
      <c r="E11" s="63" t="s">
        <v>171</v>
      </c>
      <c r="F11" s="13" t="str">
        <f t="shared" ref="F11:F74" ca="1" si="4">IF(OR(B11&lt;&gt;"",J11&lt;&gt;""),CONCATENATE($C$7,"_",$A11,IF($G$4="Cuaderno de Estudio","_small",CONCATENATE(IF(I11="","","n"),IF(LEFT($G$5,1)="F",".jpg",".png")))),"")</f>
        <v>CN_06_08_REC220_IMG02.jpg</v>
      </c>
      <c r="G11" s="13" t="str">
        <f ca="1">IF($F11&lt;&gt;"",IF($G$4="Recurso",VLOOKUP($E11,OFFSET('Definición técnica de imagenes'!$A$1,MATCH($G$5,'Definición técnica de imagenes'!$A$1:$A$104,0)-1,1,COUNTIF('Definición técnica de imagenes'!$A$3:$A$102,$G$5),5),5,FALSE),'Definición técnica de imagenes'!$F$16),"")</f>
        <v>850 x 400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row>
    <row r="12" spans="1:16" s="11" customFormat="1" ht="27" x14ac:dyDescent="0.25">
      <c r="A12" s="12" t="str">
        <f t="shared" si="3"/>
        <v>IMG03</v>
      </c>
      <c r="B12" s="62">
        <v>82847719</v>
      </c>
      <c r="C12" s="20" t="str">
        <f t="shared" si="0"/>
        <v>Recurso F13B</v>
      </c>
      <c r="D12" s="63" t="s">
        <v>189</v>
      </c>
      <c r="E12" s="63" t="s">
        <v>171</v>
      </c>
      <c r="F12" s="13" t="str">
        <f t="shared" ca="1" si="4"/>
        <v>CN_06_08_REC220_IMG03.jpg</v>
      </c>
      <c r="G12" s="13" t="str">
        <f ca="1">IF($F12&lt;&gt;"",IF($G$4="Recurso",VLOOKUP($E12,OFFSET('Definición técnica de imagenes'!$A$1,MATCH($G$5,'Definición técnica de imagenes'!$A$1:$A$104,0)-1,1,COUNTIF('Definición técnica de imagenes'!$A$3:$A$102,$G$5),5),5,FALSE),'Definición técnica de imagenes'!$F$16),"")</f>
        <v>850 x 400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row>
    <row r="13" spans="1:16" s="11" customFormat="1" ht="27" x14ac:dyDescent="0.25">
      <c r="A13" s="12" t="str">
        <f t="shared" si="3"/>
        <v>IMG04</v>
      </c>
      <c r="B13" s="62">
        <v>89008621</v>
      </c>
      <c r="C13" s="20" t="str">
        <f t="shared" si="0"/>
        <v>Recurso F13B</v>
      </c>
      <c r="D13" s="63" t="s">
        <v>189</v>
      </c>
      <c r="E13" s="63" t="s">
        <v>171</v>
      </c>
      <c r="F13" s="13" t="str">
        <f t="shared" ca="1" si="4"/>
        <v>CN_06_08_REC220_IMG04.jpg</v>
      </c>
      <c r="G13" s="13" t="str">
        <f ca="1">IF($F13&lt;&gt;"",IF($G$4="Recurso",VLOOKUP($E13,OFFSET('Definición técnica de imagenes'!$A$1,MATCH($G$5,'Definición técnica de imagenes'!$A$1:$A$104,0)-1,1,COUNTIF('Definición técnica de imagenes'!$A$3:$A$102,$G$5),5),5,FALSE),'Definición técnica de imagenes'!$F$16),"")</f>
        <v>850 x 400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row>
    <row r="14" spans="1:16" s="11" customFormat="1" ht="27" x14ac:dyDescent="0.25">
      <c r="A14" s="12" t="str">
        <f t="shared" si="3"/>
        <v>IMG05</v>
      </c>
      <c r="B14" s="62">
        <v>242104564</v>
      </c>
      <c r="C14" s="20" t="str">
        <f t="shared" si="0"/>
        <v>Recurso F13B</v>
      </c>
      <c r="D14" s="63" t="s">
        <v>189</v>
      </c>
      <c r="E14" s="63" t="s">
        <v>171</v>
      </c>
      <c r="F14" s="13" t="str">
        <f t="shared" ca="1" si="4"/>
        <v>CN_06_08_REC220_IMG05.jpg</v>
      </c>
      <c r="G14" s="13" t="str">
        <f ca="1">IF($F14&lt;&gt;"",IF($G$4="Recurso",VLOOKUP($E14,OFFSET('Definición técnica de imagenes'!$A$1,MATCH($G$5,'Definición técnica de imagenes'!$A$1:$A$104,0)-1,1,COUNTIF('Definición técnica de imagenes'!$A$3:$A$102,$G$5),5),5,FALSE),'Definición técnica de imagenes'!$F$16),"")</f>
        <v>850 x 400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190</v>
      </c>
    </row>
    <row r="15" spans="1:16" s="11" customFormat="1" ht="27.75" customHeight="1" x14ac:dyDescent="0.25">
      <c r="A15" s="12" t="str">
        <f t="shared" si="3"/>
        <v>IMG06</v>
      </c>
      <c r="B15" s="62" t="s">
        <v>191</v>
      </c>
      <c r="C15" s="20" t="str">
        <f t="shared" si="0"/>
        <v>Recurso F13B</v>
      </c>
      <c r="D15" s="63" t="s">
        <v>191</v>
      </c>
      <c r="E15" s="63" t="s">
        <v>171</v>
      </c>
      <c r="F15" s="13" t="str">
        <f t="shared" ca="1" si="4"/>
        <v>CN_06_08_REC220_IMG06.jpg</v>
      </c>
      <c r="G15" s="13" t="str">
        <f ca="1">IF($F15&lt;&gt;"",IF($G$4="Recurso",VLOOKUP($E15,OFFSET('Definición técnica de imagenes'!$A$1,MATCH($G$5,'Definición técnica de imagenes'!$A$1:$A$104,0)-1,1,COUNTIF('Definición técnica de imagenes'!$A$3:$A$102,$G$5),5),5,FALSE),'Definición técnica de imagenes'!$F$16),"")</f>
        <v>850 x 400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193</v>
      </c>
    </row>
    <row r="16" spans="1:16" s="11" customFormat="1" ht="15" customHeight="1" x14ac:dyDescent="0.3">
      <c r="A16" s="12" t="str">
        <f t="shared" si="3"/>
        <v>IMG07</v>
      </c>
      <c r="B16" s="62" t="s">
        <v>192</v>
      </c>
      <c r="C16" s="20" t="str">
        <f t="shared" si="0"/>
        <v>Recurso F13B</v>
      </c>
      <c r="D16" s="63" t="s">
        <v>189</v>
      </c>
      <c r="E16" s="63" t="s">
        <v>171</v>
      </c>
      <c r="F16" s="13" t="str">
        <f t="shared" ca="1" si="4"/>
        <v>CN_06_08_REC220_IMG07.jpg</v>
      </c>
      <c r="G16" s="13" t="str">
        <f ca="1">IF($F16&lt;&gt;"",IF($G$4="Recurso",VLOOKUP($E16,OFFSET('Definición técnica de imagenes'!$A$1,MATCH($G$5,'Definición técnica de imagenes'!$A$1:$A$104,0)-1,1,COUNTIF('Definición técnica de imagenes'!$A$3:$A$102,$G$5),5),5,FALSE),'Definición técnica de imagenes'!$F$16),"")</f>
        <v>850 x 400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ht="19.5" customHeight="1" x14ac:dyDescent="0.25">
      <c r="A17" s="12" t="str">
        <f t="shared" si="3"/>
        <v>IMG08</v>
      </c>
      <c r="B17" s="62" t="s">
        <v>191</v>
      </c>
      <c r="C17" s="20" t="str">
        <f t="shared" si="0"/>
        <v>Recurso F13B</v>
      </c>
      <c r="D17" s="63" t="s">
        <v>191</v>
      </c>
      <c r="E17" s="63" t="s">
        <v>171</v>
      </c>
      <c r="F17" s="13" t="str">
        <f t="shared" ca="1" si="4"/>
        <v>CN_06_08_REC220_IMG08.jpg</v>
      </c>
      <c r="G17" s="13" t="str">
        <f ca="1">IF($F17&lt;&gt;"",IF($G$4="Recurso",VLOOKUP($E17,OFFSET('Definición técnica de imagenes'!$A$1,MATCH($G$5,'Definición técnica de imagenes'!$A$1:$A$104,0)-1,1,COUNTIF('Definición técnica de imagenes'!$A$3:$A$102,$G$5),5),5,FALSE),'Definición técnica de imagenes'!$F$16),"")</f>
        <v>850 x 400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193</v>
      </c>
    </row>
    <row r="18" spans="1:11" s="11" customFormat="1" ht="21.75" customHeight="1" x14ac:dyDescent="0.25">
      <c r="A18" s="12" t="str">
        <f t="shared" si="3"/>
        <v>IMG09</v>
      </c>
      <c r="B18" s="62" t="s">
        <v>194</v>
      </c>
      <c r="C18" s="20" t="str">
        <f t="shared" si="0"/>
        <v>Recurso F13B</v>
      </c>
      <c r="D18" s="63" t="s">
        <v>189</v>
      </c>
      <c r="E18" s="63" t="s">
        <v>171</v>
      </c>
      <c r="F18" s="13" t="str">
        <f t="shared" ca="1" si="4"/>
        <v>CN_06_08_REC220_IMG09.jpg</v>
      </c>
      <c r="G18" s="13" t="str">
        <f ca="1">IF($F18&lt;&gt;"",IF($G$4="Recurso",VLOOKUP($E18,OFFSET('Definición técnica de imagenes'!$A$1,MATCH($G$5,'Definición técnica de imagenes'!$A$1:$A$104,0)-1,1,COUNTIF('Definición técnica de imagenes'!$A$3:$A$102,$G$5),5),5,FALSE),'Definición técnica de imagenes'!$F$16),"")</f>
        <v>850 x 400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195</v>
      </c>
    </row>
    <row r="19" spans="1:11" s="11" customFormat="1" ht="27" x14ac:dyDescent="0.3">
      <c r="A19" s="12" t="str">
        <f t="shared" ref="A19:A50" si="6">IF(OR(B19&lt;&gt;"",J19&lt;&gt;""),CONCATENATE(LEFT(A18,3),IF(MID(A18,4,2)+1&lt;10,CONCATENATE("0",MID(A18,4,2)+1),MID(A18,4,2)+1)),"")</f>
        <v>IMG10</v>
      </c>
      <c r="B19" s="62">
        <v>42104564</v>
      </c>
      <c r="C19" s="20" t="str">
        <f t="shared" si="0"/>
        <v>Recurso F13B</v>
      </c>
      <c r="D19" s="63" t="s">
        <v>189</v>
      </c>
      <c r="E19" s="63" t="s">
        <v>171</v>
      </c>
      <c r="F19" s="13" t="str">
        <f t="shared" ca="1" si="4"/>
        <v>CN_06_08_REC220_IMG10.jpg</v>
      </c>
      <c r="G19" s="13" t="str">
        <f ca="1">IF($F19&lt;&gt;"",IF($G$4="Recurso",VLOOKUP($E19,OFFSET('Definición técnica de imagenes'!$A$1,MATCH($G$5,'Definición técnica de imagenes'!$A$1:$A$104,0)-1,1,COUNTIF('Definición técnica de imagenes'!$A$3:$A$102,$G$5),5),5,FALSE),'Definición técnica de imagenes'!$F$16),"")</f>
        <v>850 x 400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2015-07-21T16:29:39Z</dcterms:modified>
</cp:coreProperties>
</file>