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<sst xmlns="http://schemas.openxmlformats.org/spreadsheetml/2006/main" count="229" uniqueCount="153">
  <si>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</si>
  <si>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</si>
  <si>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</si>
  <si>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</si>
  <si>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</si>
  <si>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</si>
  <si>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</si>
  <si>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</si>
  <si>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</si>
  <si>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</si>
  <si>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</si>
  <si>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</si>
  <si>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</si>
  <si>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</si>
  <si>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</si>
  <si>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</si>
  <si>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</si>
  <si>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</si>
  <si>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</si>
  <si>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</si>
  <si>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</si>
  <si>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</si>
  <si>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</si>
  <si>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</si>
  <si>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</si>
  <si>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</si>
  <si>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</si>
  <si>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</si>
  <si>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</si>
  <si>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</si>
  <si>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</si>
  <si>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</si>
  <si>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</si>
  <si>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</si>
  <si>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</si>
  <si>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</si>
  <si>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</si>
  <si>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</si>
  <si>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</si>
  <si>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</si>
  <si>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</si>
  <si>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</si>
  <si>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</si>
  <si>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</si>
  <si>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</si>
  <si>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</si>
  <si>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</si>
  <si>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</si>
  <si>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</si>
  <si>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</si>
  <si>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</si>
  <si>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</si>
  <si>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</si>
  <si>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</si>
  <si>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</si>
  <si>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</si>
  <si>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</si>
  <si>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</si>
  <si>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</si>
  <si>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</si>
  <si>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</si>
  <si>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</si>
  <si>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</si>
  <si>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</si>
  <si>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</si>
  <si>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</si>
  <si>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</si>
  <si>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</si>
  <si>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</si>
  <si>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</si>
  <si>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</si>
  <si>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</si>
  <si>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</si>
  <si>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</si>
  <si>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</si>
  <si>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</si>
  <si>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</si>
  <si>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</si>
  <si>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</si>
  <si>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</si>
  <si>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</si>
  <si>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</si>
  <si>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</si>
  <si>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</si>
  <si>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</si>
  <si>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</si>
  <si>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</si>
  <si>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</si>
  <si>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</si>
  <si>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</si>
  <si>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</si>
  <si>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</si>
  <si>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</si>
  <si>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</si>
  <si>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</si>
  <si>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</si>
  <si>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</si>
  <si>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</si>
  <si>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</si>
  <si>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</si>
  <si>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</si>
  <si>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</si>
  <si>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</si>
  <si>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</si>
  <si>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</si>
  <si>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</si>
  <si>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</si>
  <si>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</si>
  <si>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</si>
  <si>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</si>
  <si>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</si>
  <si>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</si>
  <si>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</si>
  <si>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</si>
  <si>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</si>
  <si>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</si>
  <si>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</si>
  <si>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</si>
  <si>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</si>
  <si>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</si>
  <si>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</si>
  <si>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</si>
  <si>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</si>
  <si>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</si>
  <si>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</si>
  <si>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</si>
  <si>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</si>
  <si>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</si>
  <si>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</si>
  <si>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</si>
  <si>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</si>
  <si>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</si>
  <si>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</si>
  <si>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</si>
  <si>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</si>
  <si>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</si>
  <si>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</si>
  <si>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</si>
  <si>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</si>
  <si>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</si>
  <si>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</si>
  <si>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</si>
  <si>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</si>
  <si>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</si>
  <si>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</si>
  <si>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</si>
  <si>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</si>
  <si>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 xml:space="preserve">Ver descripción y observaciones </t>
  </si>
  <si>
    <t>Ilustración</t>
  </si>
  <si>
    <t>IMG02</t>
  </si>
  <si>
    <t>CN_11_10_REC_100</t>
  </si>
  <si>
    <t>Realizar ilustración como la imagen guía. Las lectras C y H son mayúsculas.  Las líneas deber estan centradas y no deben tocar las letras. Por favor  poner cada estructura en viñetas alfabéticas.</t>
  </si>
  <si>
    <t>Realizar ilustración como la imagen guía. Las lectras C y H son mayúsculas.  Las líneas deber estan centradas y no deben tocar las letras. Por favor  poner cada estructura en viñetas alfabéticas. Es la misma ilustración IMG01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</si>
</sst>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35719</xdr:colOff>
      <xdr:row>9</xdr:row>
      <xdr:rowOff>178592</xdr:rowOff>
    </xdr:from>
    <xdr:to>
      <xdr:col>9</xdr:col>
      <xdr:colOff>2595562</xdr:colOff>
      <xdr:row>9</xdr:row>
      <xdr:rowOff>3559967</xdr:rowOff>
    </xdr:to>
    <xdr:pic>
      <xdr:nvPicPr>
        <xdr:cNvPr id="5" name="Imagen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80407" y="2178842"/>
          <a:ext cx="2559843" cy="3381375"/>
        </a:xfrm>
        <a:prstGeom prst="rect">
          <a:avLst/>
        </a:prstGeom>
        <a:noFill/>
        <a:ln>
          <a:noFill/>
        </a:ln>
      </xdr:spPr>
    </xdr:pic>
    <xdr:clientData/>
  </xdr:twoCellAnchor>
  <xdr:twoCellAnchor editAs="oneCell">
    <xdr:from>
      <xdr:col>9</xdr:col>
      <xdr:colOff>130968</xdr:colOff>
      <xdr:row>10</xdr:row>
      <xdr:rowOff>0</xdr:rowOff>
    </xdr:from>
    <xdr:to>
      <xdr:col>9</xdr:col>
      <xdr:colOff>2559843</xdr:colOff>
      <xdr:row>10</xdr:row>
      <xdr:rowOff>3381375</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75656" y="5810250"/>
          <a:ext cx="2428875" cy="33813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A11" sqref="A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1" t="s">
        <v>22</v>
      </c>
      <c r="D2" s="82"/>
      <c r="F2" s="74" t="s">
        <v>0</v>
      </c>
      <c r="G2" s="75"/>
      <c r="H2" s="49"/>
      <c r="I2" s="49"/>
      <c r="J2" s="16"/>
    </row>
    <row r="3" spans="1:16" ht="15.75" x14ac:dyDescent="0.25">
      <c r="A3" s="1"/>
      <c r="B3" s="4" t="s">
        <v>8</v>
      </c>
      <c r="C3" s="83">
        <v>11</v>
      </c>
      <c r="D3" s="84"/>
      <c r="F3" s="76"/>
      <c r="G3" s="77"/>
      <c r="H3" s="49"/>
      <c r="I3" s="49"/>
      <c r="J3" s="16"/>
    </row>
    <row r="4" spans="1:16" ht="16.5" x14ac:dyDescent="0.3">
      <c r="A4" s="1"/>
      <c r="B4" s="4" t="s">
        <v>54</v>
      </c>
      <c r="C4" s="83" t="s">
        <v>145</v>
      </c>
      <c r="D4" s="84"/>
      <c r="E4" s="5"/>
      <c r="F4" s="48" t="s">
        <v>55</v>
      </c>
      <c r="G4" s="47" t="s">
        <v>56</v>
      </c>
      <c r="H4" s="49"/>
      <c r="I4" s="49"/>
      <c r="J4" s="16"/>
      <c r="K4" s="16"/>
    </row>
    <row r="5" spans="1:16" ht="16.5" thickBot="1" x14ac:dyDescent="0.3">
      <c r="A5" s="1"/>
      <c r="B5" s="6" t="s">
        <v>1</v>
      </c>
      <c r="C5" s="85" t="s">
        <v>146</v>
      </c>
      <c r="D5" s="86"/>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300" customHeight="1" x14ac:dyDescent="0.25">
      <c r="A10" s="13" t="s">
        <v>142</v>
      </c>
      <c r="B10" s="27" t="s">
        <v>147</v>
      </c>
      <c r="C10" s="27" t="str">
        <f>IF(OR(B10&lt;&gt;"",J10&lt;&gt;""),IF($G$4="Recurso",CONCATENATE($G$4," ",$G$5),$G$4),"")</f>
        <v>Recurso M101</v>
      </c>
      <c r="D10" s="14" t="s">
        <v>148</v>
      </c>
      <c r="E10" s="14"/>
      <c r="F10" s="14" t="str">
        <f>IF(OR(B10&lt;&gt;"",J10&lt;&gt;""),CONCATENATE($C$7,"_",$A10,IF($G$4="Cuaderno de Estudio","_small",CONCATENATE(IF(I10="","","n"),IF(LEFT($G$5,1)="F",".jpg",".png")))),"")</f>
        <v>CN_11_10_REC_100_IMG01n.png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CN_11_10_REC_100_IMG01a.png</v>
      </c>
      <c r="I10" s="14" t="str">
        <f>IF(OR(B10&lt;&gt;"",J10&lt;&gt;""),IF($G$4="Recurso",IF(LEFT($G$5,1)="M",IF(VLOOKUP($G$5,'Definición técnica de imagenes'!$A$3:$G$17,6,FALSE)=0,"",VLOOKUP($G$5,'Definición técnica de imagenes'!$A$3:$G$17,6,FALSE)),IF($G$5="F1","","")),'Definición técnica de imagenes'!$F$16),"")</f>
        <v>500 x 500 px</v>
      </c>
      <c r="J10" s="14"/>
      <c r="K10" s="73" t="s">
        <v>151</v>
      </c>
    </row>
    <row r="11" spans="1:16" s="12" customFormat="1" ht="300" customHeight="1" x14ac:dyDescent="0.25">
      <c r="A11" s="13" t="s">
        <v>149</v>
      </c>
      <c r="B11" s="27" t="s">
        <v>147</v>
      </c>
      <c r="C11" s="27" t="str">
        <f t="shared" ref="C11:C74" si="0">IF(OR(B11&lt;&gt;"",J11&lt;&gt;""),IF($G$4="Recurso",CONCATENATE($G$4," ",$G$5),$G$4),"")</f>
        <v>Recurso M101</v>
      </c>
      <c r="D11" s="14" t="s">
        <v>148</v>
      </c>
      <c r="E11" s="14"/>
      <c r="F11" s="14" t="str">
        <f t="shared" ref="F11:F74" si="1">IF(OR(B11&lt;&gt;"",J11&lt;&gt;""),CONCATENATE($C$7,"_",$A11,IF($G$4="Cuaderno de Estudio","_small",CONCATENATE(IF(I11="","","n"),IF(LEFT($G$5,1)="F",".jpg",".png")))),"")</f>
        <v>CN_11_10_REC_100_IMG02n.png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CN_11_10_REC_100_IMG02a.png</v>
      </c>
      <c r="I11" s="14" t="str">
        <f>IF(OR(B11&lt;&gt;"",J11&lt;&gt;""),IF($G$4="Recurso",IF(LEFT($G$5,1)="M",IF(VLOOKUP($G$5,'Definición técnica de imagenes'!$A$3:$G$17,6,FALSE)=0,"",VLOOKUP($G$5,'Definición técnica de imagenes'!$A$3:$G$17,6,FALSE)),IF($G$5="F1","","")),'Definición técnica de imagenes'!$F$16),"")</f>
        <v>500 x 500 px</v>
      </c>
      <c r="J11" s="19"/>
      <c r="K11" s="73" t="s">
        <v>152</v>
      </c>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9" t="s">
        <v>38</v>
      </c>
      <c r="B1" s="90"/>
      <c r="C1" s="90"/>
      <c r="D1" s="90"/>
      <c r="E1" s="90"/>
      <c r="F1" s="91"/>
    </row>
    <row r="2" spans="1:11" x14ac:dyDescent="0.25">
      <c r="A2" s="39" t="s">
        <v>42</v>
      </c>
      <c r="B2" s="40"/>
      <c r="C2" s="92" t="s">
        <v>13</v>
      </c>
      <c r="D2" s="93"/>
      <c r="E2" s="94"/>
      <c r="F2" s="41"/>
    </row>
    <row r="3" spans="1:11" ht="63" x14ac:dyDescent="0.25">
      <c r="A3" s="42" t="s">
        <v>43</v>
      </c>
      <c r="B3" s="40"/>
      <c r="C3" s="98" t="s">
        <v>14</v>
      </c>
      <c r="D3" s="99"/>
      <c r="E3" s="100"/>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1" t="str">
        <f>CONCATENATE(H21,"_",I21,"_",J21,"_CO")</f>
        <v>LE_07_04_CO</v>
      </c>
      <c r="E5" s="102"/>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7" t="str">
        <f>CONCATENATE("SolicitudGrafica_",D5,".xls")</f>
        <v>SolicitudGrafica_LE_07_04_CO.xls</v>
      </c>
      <c r="E7" s="87"/>
      <c r="F7" s="88"/>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9" t="s">
        <v>41</v>
      </c>
      <c r="B13" s="90"/>
      <c r="C13" s="90"/>
      <c r="D13" s="90"/>
      <c r="E13" s="90"/>
      <c r="F13" s="91"/>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2" t="s">
        <v>49</v>
      </c>
      <c r="D15" s="93"/>
      <c r="E15" s="93"/>
      <c r="F15" s="94"/>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5" t="str">
        <f>CONCATENATE(H21,"_",I21,"_",J21,"_",K45)</f>
        <v>LE_07_04_REC10</v>
      </c>
      <c r="E17" s="96"/>
      <c r="F17" s="97"/>
      <c r="J17" s="31">
        <v>14</v>
      </c>
      <c r="K17" s="31">
        <v>14</v>
      </c>
    </row>
    <row r="18" spans="1:11" ht="79.5" thickBot="1" x14ac:dyDescent="0.3">
      <c r="A18" s="42" t="s">
        <v>48</v>
      </c>
      <c r="B18" s="40"/>
      <c r="C18" s="71" t="s">
        <v>128</v>
      </c>
      <c r="D18" s="87" t="str">
        <f>CONCATENATE("SolicitudGrafica_",D17,".xls")</f>
        <v>SolicitudGrafica_LE_07_04_REC10.xls</v>
      </c>
      <c r="E18" s="87"/>
      <c r="F18" s="88"/>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2015-04-07T23:19:55Z</dcterms:modified>
</cp:coreProperties>
</file>