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828"/>
  <workbookPr showInkAnnotation="0" codeName="ThisWorkbook" autoCompressPictures="0"/>
  <mc:AlternateContent xmlns:mc="http://schemas.openxmlformats.org/markup-compatibility/2006">
    <mc:Choice Requires="x15">
      <x15ac:absPath xmlns:x15ac="http://schemas.microsoft.com/office/spreadsheetml/2010/11/ac" url="C:\Users\diego\Dropbox\Editorial planeta\1. Autor\Escaletas\CN_10_06_CO\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53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71027"/>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H13" i="1"/>
  <c r="K45" i="2"/>
  <c r="J21" i="2"/>
  <c r="D17" i="2" s="1"/>
  <c r="D18" i="2" s="1"/>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2" i="1" l="1"/>
  <c r="H11" i="1"/>
  <c r="F11" i="1"/>
  <c r="G11" i="1" s="1"/>
  <c r="H10" i="1"/>
  <c r="A13" i="1"/>
  <c r="F13" i="1" s="1"/>
  <c r="G13" i="1" s="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<sst xmlns="http://schemas.openxmlformats.org/spreadsheetml/2006/main" count="377" uniqueCount="197">
  <si>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</si>
  <si>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</si>
  <si>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</si>
  <si>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</si>
  <si>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</si>
  <si>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</si>
  <si>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</si>
  <si>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</si>
  <si>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</si>
  <si>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</si>
  <si>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</si>
  <si>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</si>
  <si>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</si>
  <si>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</si>
  <si>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</si>
  <si>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</si>
  <si>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</si>
  <si>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</si>
  <si>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</si>
  <si>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</si>
  <si>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</si>
  <si>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</si>
  <si>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</si>
  <si>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</si>
  <si>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</si>
  <si>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</si>
  <si>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</si>
  <si>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</si>
  <si>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</si>
  <si>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</si>
  <si>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</si>
  <si>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</si>
  <si>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</si>
  <si>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</si>
  <si>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</si>
  <si>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</si>
  <si>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</si>
  <si>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</si>
  <si>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</si>
  <si>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</si>
  <si>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</si>
  <si>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</si>
  <si>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</si>
  <si>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</si>
  <si>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</si>
  <si>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</si>
  <si>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</si>
  <si>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</si>
  <si>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</si>
  <si>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</si>
  <si>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</si>
  <si>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</si>
  <si>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</si>
  <si>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</si>
  <si>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</si>
  <si>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</si>
  <si>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</si>
  <si>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</si>
  <si>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</si>
  <si>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</si>
  <si>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</si>
  <si>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</si>
  <si>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</si>
  <si>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</si>
  <si>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</si>
  <si>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</si>
  <si>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</si>
  <si>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</si>
  <si>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</si>
  <si>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</si>
  <si>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</si>
  <si>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</si>
  <si>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</si>
  <si>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</si>
  <si>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</si>
  <si>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</si>
  <si>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</si>
  <si>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</si>
  <si>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</si>
  <si>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</si>
  <si>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</si>
  <si>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</si>
  <si>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</si>
  <si>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</si>
  <si>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</si>
  <si>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</si>
  <si>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</si>
  <si>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</si>
  <si>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</si>
  <si>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</si>
  <si>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</si>
  <si>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</si>
  <si>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</si>
  <si>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</si>
  <si>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</si>
  <si>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</si>
  <si>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</si>
  <si>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</si>
  <si>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</si>
  <si>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</si>
  <si>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</si>
  <si>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</si>
  <si>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</si>
  <si>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</si>
  <si>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</si>
  <si>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</si>
  <si>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</si>
  <si>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</si>
  <si>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</si>
  <si>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</si>
  <si>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</si>
  <si>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</si>
  <si>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</si>
  <si>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</si>
  <si>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</si>
  <si>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</si>
  <si>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</si>
  <si>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</si>
  <si>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</si>
  <si>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</si>
  <si>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</si>
  <si>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</si>
  <si>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</si>
  <si>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</si>
  <si>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</si>
  <si>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</si>
  <si>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</si>
  <si>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</si>
  <si>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</si>
  <si>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</si>
  <si>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</si>
  <si>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</si>
  <si>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</si>
  <si>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</si>
  <si>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</si>
  <si>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</si>
  <si>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</si>
  <si>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</si>
  <si>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</si>
  <si>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</si>
  <si>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</si>
  <si>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</si>
  <si>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</si>
  <si>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</si>
  <si>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</si>
  <si>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</si>
  <si>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</si>
  <si>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</si>
  <si>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</si>
  <si>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</si>
  <si>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</si>
  <si>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</si>
  <si>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</si>
  <si>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</si>
  <si>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</si>
  <si>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</si>
  <si>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</si>
  <si>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</si>
  <si>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</si>
  <si>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</si>
  <si>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</si>
  <si>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</si>
  <si>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</si>
  <si>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</si>
  <si>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</si>
  <si>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</si>
  <si>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</si>
  <si>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</si>
  <si>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</si>
  <si>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</si>
  <si>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</si>
  <si>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</si>
  <si>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</si>
  <si>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</si>
  <si>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</si>
  <si>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</si>
  <si>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</si>
  <si>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</si>
  <si>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</si>
  <si>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</si>
  <si>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</si>
  <si>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</si>
  <si>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</si>
  <si>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</si>
  <si>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</si>
  <si>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</si>
  <si>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</si>
  <si>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Diana García</t>
  </si>
  <si>
    <t>Fotografía</t>
  </si>
  <si>
    <t>Impulso y momento lineal</t>
  </si>
  <si>
    <t>CN_10_06_REC150</t>
  </si>
  <si>
    <t>Canicas</t>
  </si>
  <si>
    <t>Ilustración</t>
  </si>
  <si>
    <t>Ilustración - Ver video https://www.youtube.com/watch?v=KOG7GHrwMAo</t>
  </si>
  <si>
    <t>Rampa de canicas sin canicas</t>
  </si>
  <si>
    <t>Esta imagen es la misma de arriba, pero difiere en que en esta se muestran las canicas. Una en la parte alta, y las otras en la parte baja, justo donde termina la curva de la rampa y la parte plana.</t>
  </si>
  <si>
    <t>Para realizar esta ilustración, es necesario ver el video del link. La idea es que sólo aparezca el esquema de la rampa, que es la estructura realizada con la cartulina, el cartón paja y los palos de balso que aparecen en el video.  Esta imagen solo debe mostrar como debe quedar el montaje de la estructura. Tener en cuenta que se debe evidenciar que la parte plana es como un canal, pues tiene unas pequeñas barreras laterales para que las canicas no se caigan por los lados.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</si>
</sst>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71437</xdr:colOff>
      <xdr:row>10</xdr:row>
      <xdr:rowOff>59337</xdr:rowOff>
    </xdr:from>
    <xdr:to>
      <xdr:col>10</xdr:col>
      <xdr:colOff>1971089</xdr:colOff>
      <xdr:row>10</xdr:row>
      <xdr:rowOff>1117273</xdr:rowOff>
    </xdr:to>
    <xdr:pic>
      <xdr:nvPicPr>
        <xdr:cNvPr id="2" name="Imagen 1"/>
        <xdr:cNvPicPr>
          <a:picLocks noChangeAspect="1"/>
        </xdr:cNvPicPr>
      </xdr:nvPicPr>
      <xdr:blipFill>
        <a:blip xmlns:r="http://schemas.openxmlformats.org/officeDocument/2006/relationships" r:embed="rId1"/>
        <a:stretch>
          <a:fillRect/>
        </a:stretch>
      </xdr:blipFill>
      <xdr:spPr>
        <a:xfrm>
          <a:off x="16446500" y="2353275"/>
          <a:ext cx="1899652" cy="1057936"/>
        </a:xfrm>
        <a:prstGeom prst="rect">
          <a:avLst/>
        </a:prstGeom>
      </xdr:spPr>
    </xdr:pic>
    <xdr:clientData/>
  </xdr:twoCellAnchor>
  <xdr:twoCellAnchor editAs="oneCell">
    <xdr:from>
      <xdr:col>10</xdr:col>
      <xdr:colOff>174625</xdr:colOff>
      <xdr:row>11</xdr:row>
      <xdr:rowOff>60934</xdr:rowOff>
    </xdr:from>
    <xdr:to>
      <xdr:col>10</xdr:col>
      <xdr:colOff>2020169</xdr:colOff>
      <xdr:row>11</xdr:row>
      <xdr:rowOff>1236206</xdr:rowOff>
    </xdr:to>
    <xdr:pic>
      <xdr:nvPicPr>
        <xdr:cNvPr id="3" name="Imagen 2"/>
        <xdr:cNvPicPr>
          <a:picLocks noChangeAspect="1"/>
        </xdr:cNvPicPr>
      </xdr:nvPicPr>
      <xdr:blipFill>
        <a:blip xmlns:r="http://schemas.openxmlformats.org/officeDocument/2006/relationships" r:embed="rId2"/>
        <a:stretch>
          <a:fillRect/>
        </a:stretch>
      </xdr:blipFill>
      <xdr:spPr>
        <a:xfrm>
          <a:off x="16549688" y="4116997"/>
          <a:ext cx="1845544" cy="117527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selection activeCell="B12" sqref="B1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49"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355084967</v>
      </c>
      <c r="C10" s="20" t="str">
        <f t="shared" ref="C10:C41" si="0">IF(OR(B10&lt;&gt;"",J10&lt;&gt;""),IF($G$4="Recurso",CONCATENATE($G$4," ",$G$5),$G$4),"")</f>
        <v>Recurso F13</v>
      </c>
      <c r="D10" s="63" t="s">
        <v>188</v>
      </c>
      <c r="E10" s="63" t="s">
        <v>151</v>
      </c>
      <c r="F10" s="13" t="str">
        <f t="shared" ref="F10" ca="1" si="1">IF(OR(B10&lt;&gt;"",J10&lt;&gt;""),CONCATENATE($C$7,"_",$A10,IF($G$4="Cuaderno de Estudio","_small",CONCATENATE(IF(I10="","","n"),IF(LEFT($G$5,1)="F",".jpg",".png")))),"")</f>
        <v>CN_10_06_REC150_IMG01n.jpg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CN_10_06_REC150_IMG01a.jpg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t="s">
        <v>191</v>
      </c>
      <c r="K10" s="64"/>
      <c r="O10" s="2" t="str">
        <f>'Definición técnica de imagenes'!A12</f>
        <v>M12D</v>
      </c>
    </row>
    <row r="11" spans="1:16" s="11" customFormat="1" ht="213" customHeight="1" x14ac:dyDescent="0.25">
      <c r="A11" s="12" t="str">
        <f t="shared" ref="A11:A18" si="3">IF(OR(B11&lt;&gt;"",J11&lt;&gt;""),CONCATENATE(LEFT(A10,3),IF(MID(A10,4,2)+1&lt;10,CONCATENATE("0",MID(A10,4,2)+1))),"")</f>
        <v>IMG02</v>
      </c>
      <c r="B11" s="62" t="s">
        <v>193</v>
      </c>
      <c r="C11" s="20" t="str">
        <f t="shared" si="0"/>
        <v>Recurso F13</v>
      </c>
      <c r="D11" s="63" t="s">
        <v>192</v>
      </c>
      <c r="E11" s="63" t="s">
        <v>152</v>
      </c>
      <c r="F11" s="13" t="str">
        <f t="shared" ref="F11:F74" ca="1" si="4">IF(OR(B11&lt;&gt;"",J11&lt;&gt;""),CONCATENATE($C$7,"_",$A11,IF($G$4="Cuaderno de Estudio","_small",CONCATENATE(IF(I11="","","n"),IF(LEFT($G$5,1)="F",".jpg",".png")))),"")</f>
        <v>CN_10_06_REC150_IMG02n.jpg</v>
      </c>
      <c r="G11" s="13" t="str">
        <f ca="1">IF($F11&lt;&gt;"",IF($G$4="Recurso",VLOOKUP($E11,OFFSET('Definición técnica de imagenes'!$A$1,MATCH($G$5,'Definición técnica de imagenes'!$A$1:$A$104,0)-1,1,COUNTIF('Definición técnica de imagenes'!$A$3:$A$102,$G$5),5),5,FALSE),'Definición técnica de imagenes'!$F$16),"")</f>
        <v>240 x 185 px</v>
      </c>
      <c r="H11" s="13" t="str">
        <f t="shared" ref="H11:H74" ca="1" si="5">IF(AND(I11&lt;&gt;"",I11&lt;&gt;0),IF(OR(B11&lt;&gt;"",J11&lt;&gt;""),CONCATENATE($C$7,"_",$A11,IF($G$4="Cuaderno de Estudio","_zoom",CONCATENATE("a",IF(LEFT($G$5,1)="F",".jpg",".png")))),""),"")</f>
        <v>CN_10_06_REC150_IMG02a.jpg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t="s">
        <v>194</v>
      </c>
      <c r="K11" s="65" t="s">
        <v>196</v>
      </c>
      <c r="O11" s="2" t="str">
        <f>'Definición técnica de imagenes'!A13</f>
        <v>M101</v>
      </c>
    </row>
    <row r="12" spans="1:16" s="11" customFormat="1" ht="173.25" customHeight="1" x14ac:dyDescent="0.25">
      <c r="A12" s="12" t="str">
        <f t="shared" si="3"/>
        <v>IMG03</v>
      </c>
      <c r="B12" s="62" t="s">
        <v>193</v>
      </c>
      <c r="C12" s="20" t="str">
        <f t="shared" si="0"/>
        <v>Recurso F13</v>
      </c>
      <c r="D12" s="63" t="s">
        <v>192</v>
      </c>
      <c r="E12" s="63" t="s">
        <v>152</v>
      </c>
      <c r="F12" s="13" t="str">
        <f t="shared" ca="1" si="4"/>
        <v>CN_10_06_REC150_IMG03n.jpg</v>
      </c>
      <c r="G12" s="13" t="str">
        <f ca="1">IF($F12&lt;&gt;"",IF($G$4="Recurso",VLOOKUP($E12,OFFSET('Definición técnica de imagenes'!$A$1,MATCH($G$5,'Definición técnica de imagenes'!$A$1:$A$104,0)-1,1,COUNTIF('Definición técnica de imagenes'!$A$3:$A$102,$G$5),5),5,FALSE),'Definición técnica de imagenes'!$F$16),"")</f>
        <v>240 x 185 px</v>
      </c>
      <c r="H12" s="13" t="str">
        <f t="shared" ca="1" si="5"/>
        <v>CN_10_06_REC150_IMG03a.jpg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t="s">
        <v>194</v>
      </c>
      <c r="K12" s="64" t="s">
        <v>195</v>
      </c>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2016-06-13T22:48:18Z</dcterms:modified>
</cp:coreProperties>
</file>