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25" i="1"/>
  <c r="H24" i="1"/>
  <c r="H23" i="1"/>
  <c r="H22" i="1"/>
  <c r="H21" i="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<sst xmlns="http://schemas.openxmlformats.org/spreadsheetml/2006/main" count="436" uniqueCount="215">
  <si>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</si>
  <si>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</si>
  <si>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</si>
  <si>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</si>
  <si>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</si>
  <si>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</si>
  <si>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</si>
  <si>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</si>
  <si>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</si>
  <si>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</si>
  <si>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</si>
  <si>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</si>
  <si>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</si>
  <si>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</si>
  <si>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</si>
  <si>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</si>
  <si>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</si>
  <si>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</si>
  <si>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</si>
  <si>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</si>
  <si>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</si>
  <si>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</si>
  <si>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</si>
  <si>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</si>
  <si>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</si>
  <si>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</si>
  <si>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</si>
  <si>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</si>
  <si>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</si>
  <si>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</si>
  <si>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</si>
  <si>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</si>
  <si>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</si>
  <si>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</si>
  <si>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</si>
  <si>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</si>
  <si>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</si>
  <si>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</si>
  <si>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</si>
  <si>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</si>
  <si>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</si>
  <si>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</si>
  <si>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</si>
  <si>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</si>
  <si>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</si>
  <si>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</si>
  <si>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</si>
  <si>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</si>
  <si>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</si>
  <si>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</si>
  <si>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</si>
  <si>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</si>
  <si>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</si>
  <si>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</si>
  <si>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</si>
  <si>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</si>
  <si>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</si>
  <si>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</si>
  <si>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</si>
  <si>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</si>
  <si>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</si>
  <si>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</si>
  <si>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</si>
  <si>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</si>
  <si>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</si>
  <si>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</si>
  <si>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</si>
  <si>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</si>
  <si>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</si>
  <si>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</si>
  <si>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</si>
  <si>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</si>
  <si>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</si>
  <si>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</si>
  <si>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</si>
  <si>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</si>
  <si>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</si>
  <si>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</si>
  <si>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</si>
  <si>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</si>
  <si>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</si>
  <si>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</si>
  <si>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</si>
  <si>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</si>
  <si>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</si>
  <si>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</si>
  <si>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</si>
  <si>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</si>
  <si>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</si>
  <si>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</si>
  <si>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</si>
  <si>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</si>
  <si>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</si>
  <si>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</si>
  <si>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</si>
  <si>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</si>
  <si>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</si>
  <si>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</si>
  <si>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</si>
  <si>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</si>
  <si>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</si>
  <si>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</si>
  <si>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</si>
  <si>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</si>
  <si>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</si>
  <si>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</si>
  <si>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</si>
  <si>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</si>
  <si>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</si>
  <si>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</si>
  <si>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</si>
  <si>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</si>
  <si>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</si>
  <si>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</si>
  <si>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</si>
  <si>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</si>
  <si>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</si>
  <si>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</si>
  <si>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</si>
  <si>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</si>
  <si>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</si>
  <si>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</si>
  <si>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</si>
  <si>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</si>
  <si>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</si>
  <si>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</si>
  <si>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</si>
  <si>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</si>
  <si>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</si>
  <si>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</si>
  <si>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</si>
  <si>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</si>
  <si>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</si>
  <si>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</si>
  <si>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</si>
  <si>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</si>
  <si>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</si>
  <si>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</si>
  <si>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</si>
  <si>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</si>
  <si>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</si>
  <si>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</si>
  <si>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</si>
  <si>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</si>
  <si>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</si>
  <si>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</si>
  <si>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</si>
  <si>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</si>
  <si>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</si>
  <si>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</si>
  <si>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</si>
  <si>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</si>
  <si>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</si>
  <si>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</si>
  <si>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</si>
  <si>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</si>
  <si>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</si>
  <si>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</si>
  <si>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</si>
  <si>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</si>
  <si>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</si>
  <si>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</si>
  <si>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</si>
  <si>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</si>
  <si>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</si>
  <si>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</si>
  <si>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</si>
  <si>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</si>
  <si>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</si>
  <si>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</si>
  <si>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</si>
  <si>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</si>
  <si>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</si>
  <si>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</si>
  <si>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</si>
  <si>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</si>
  <si>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</si>
  <si>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</si>
  <si>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</si>
  <si>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</si>
  <si>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</si>
  <si>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</si>
  <si>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</si>
  <si>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</si>
  <si>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</si>
  <si>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</si>
  <si>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</si>
  <si>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Los ácidos nucleicos, las hormonas y las vitaminas</t>
  </si>
  <si>
    <t>Esperanza Castillo</t>
  </si>
  <si>
    <t>CN_11_16_REC10</t>
  </si>
  <si>
    <t>Fotografía</t>
  </si>
  <si>
    <t>197101715 / 198010520</t>
  </si>
  <si>
    <t>197144834 / 189940895</t>
  </si>
  <si>
    <t>107402222 / 107402171</t>
  </si>
  <si>
    <t>Ilustración</t>
  </si>
  <si>
    <t>285444794 / 139219643 / 139219211</t>
  </si>
  <si>
    <t>106263554 / 196836590</t>
  </si>
  <si>
    <t>Monofosfato de adenosina.</t>
  </si>
  <si>
    <t>Replicación de ADN.</t>
  </si>
  <si>
    <t>La interacción de un ribosoma con el ARNm.</t>
  </si>
  <si>
    <t>93597241/204420937</t>
  </si>
  <si>
    <t>ADN y ARN.</t>
  </si>
  <si>
    <t>Célula,  ADN y cromosoma.</t>
  </si>
  <si>
    <t>desoxiribosa y ribosa.</t>
  </si>
  <si>
    <t xml:space="preserve">Bases nitrogenadas </t>
  </si>
  <si>
    <t>Adenosina y desoxiadenosina</t>
  </si>
  <si>
    <t>Adenosin monofosfato y desoxiadenosin monofosfato</t>
  </si>
  <si>
    <t>Dinucleótido</t>
  </si>
  <si>
    <t>Segmento de ADN en un tablero.</t>
  </si>
  <si>
    <t xml:space="preserve">ADN y ARN. </t>
  </si>
  <si>
    <t>ADN</t>
  </si>
  <si>
    <t>Tres tipos de ARN</t>
  </si>
  <si>
    <t>Del ADN a la proteína</t>
  </si>
  <si>
    <t>Portada: Organizar de acuerdo a imagen del anexo</t>
  </si>
  <si>
    <t>Espacio a la izquierda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</si>
</sst>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6" activePane="bottomLeft" state="frozen"/>
      <selection pane="bottomLeft" activeCell="K26" sqref="K26"/>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Diaporama F1</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188</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ht="25.5">
      <c r="A10" s="12" t="str">
        <f>IF(OR(B10&lt;&gt;"",J10&lt;&gt;""),"IMG01","")</f>
        <v>IMG01</v>
      </c>
      <c r="B10" s="62" t="s">
        <v>200</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CN_11_16_REC10_IMG01.png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201</v>
      </c>
      <c r="K10" s="64" t="s">
        <v>213</v>
      </c>
      <c r="O10" s="2" t="str">
        <f>'Definición técnica de imagenes'!A12</f>
        <v>M12D</v>
      </c>
    </row>
    <row r="11" spans="1:16" s="11" customFormat="1" ht="13.9" customHeight="1">
      <c r="A11" s="12" t="str">
        <f t="shared" ref="A11:A18" si="3">IF(OR(B11&lt;&gt;"",J11&lt;&gt;""),CONCATENATE(LEFT(A10,3),IF(MID(A10,4,2)+1&lt;10,CONCATENATE("0",MID(A10,4,2)+1))),"")</f>
        <v>IMG02</v>
      </c>
      <c r="B11" s="62">
        <v>99888455</v>
      </c>
      <c r="C11" s="20" t="str">
        <f t="shared" si="0"/>
        <v>Recurso Diaporama F1</v>
      </c>
      <c r="D11" s="63" t="s">
        <v>190</v>
      </c>
      <c r="E11" s="63" t="s">
        <v>155</v>
      </c>
      <c r="F11" s="13" t="str">
        <f t="shared" ref="F11:F74" ca="1" si="4">IF(OR(B11&lt;&gt;"",J11&lt;&gt;""),CONCATENATE($C$7,"_",$A11,IF($G$4="Cuaderno de Estudio","_small",CONCATENATE(IF(I11="","","n"),IF(LEFT($G$5,1)="F",".jpg",".png")))),"")</f>
        <v>CN_11_16_REC10_IMG02.png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202</v>
      </c>
      <c r="K11" s="65" t="s">
        <v>214</v>
      </c>
      <c r="O11" s="2" t="str">
        <f>'Definición técnica de imagenes'!A13</f>
        <v>M101</v>
      </c>
    </row>
    <row r="12" spans="1:16" s="11" customFormat="1">
      <c r="A12" s="12" t="str">
        <f t="shared" si="3"/>
        <v>IMG03</v>
      </c>
      <c r="B12" s="62">
        <v>212730559</v>
      </c>
      <c r="C12" s="20" t="str">
        <f t="shared" si="0"/>
        <v>Recurso Diaporama F1</v>
      </c>
      <c r="D12" s="63" t="s">
        <v>190</v>
      </c>
      <c r="E12" s="63" t="s">
        <v>155</v>
      </c>
      <c r="F12" s="13" t="str">
        <f t="shared" ca="1" si="4"/>
        <v>CN_11_16_REC10_IMG03.png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197</v>
      </c>
      <c r="K12" s="64" t="s">
        <v>214</v>
      </c>
      <c r="O12" s="2" t="str">
        <f>'Definición técnica de imagenes'!A18</f>
        <v>Diaporama F1</v>
      </c>
    </row>
    <row r="13" spans="1:16" s="11" customFormat="1">
      <c r="A13" s="12" t="str">
        <f t="shared" si="3"/>
        <v>IMG04</v>
      </c>
      <c r="B13" s="62" t="s">
        <v>191</v>
      </c>
      <c r="C13" s="20" t="str">
        <f t="shared" si="0"/>
        <v>Recurso Diaporama F1</v>
      </c>
      <c r="D13" s="63" t="s">
        <v>190</v>
      </c>
      <c r="E13" s="63" t="s">
        <v>155</v>
      </c>
      <c r="F13" s="13" t="str">
        <f t="shared" ca="1" si="4"/>
        <v>CN_11_16_REC10_IMG04.png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203</v>
      </c>
      <c r="K13" s="64" t="s">
        <v>214</v>
      </c>
      <c r="O13" s="2" t="str">
        <f>'Definición técnica de imagenes'!A19</f>
        <v>F4</v>
      </c>
    </row>
    <row r="14" spans="1:16" s="11" customFormat="1">
      <c r="A14" s="12" t="str">
        <f t="shared" si="3"/>
        <v>IMG05</v>
      </c>
      <c r="B14" s="62">
        <v>188742425</v>
      </c>
      <c r="C14" s="20" t="str">
        <f t="shared" si="0"/>
        <v>Recurso Diaporama F1</v>
      </c>
      <c r="D14" s="63" t="s">
        <v>190</v>
      </c>
      <c r="E14" s="63" t="s">
        <v>155</v>
      </c>
      <c r="F14" s="13" t="str">
        <f t="shared" ca="1" si="4"/>
        <v>CN_11_16_REC10_IMG05.png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204</v>
      </c>
      <c r="K14" s="64" t="s">
        <v>214</v>
      </c>
      <c r="O14" s="2" t="str">
        <f>'Definición técnica de imagenes'!A22</f>
        <v>F6</v>
      </c>
    </row>
    <row r="15" spans="1:16" s="11" customFormat="1">
      <c r="A15" s="12" t="str">
        <f t="shared" si="3"/>
        <v>IMG06</v>
      </c>
      <c r="B15" s="62" t="s">
        <v>192</v>
      </c>
      <c r="C15" s="20" t="str">
        <f t="shared" si="0"/>
        <v>Recurso Diaporama F1</v>
      </c>
      <c r="D15" s="63" t="s">
        <v>190</v>
      </c>
      <c r="E15" s="63" t="s">
        <v>155</v>
      </c>
      <c r="F15" s="13" t="str">
        <f t="shared" ca="1" si="4"/>
        <v>CN_11_16_REC10_IMG06.png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205</v>
      </c>
      <c r="K15" s="66" t="s">
        <v>214</v>
      </c>
      <c r="O15" s="2" t="str">
        <f>'Definición técnica de imagenes'!A24</f>
        <v>F6B</v>
      </c>
    </row>
    <row r="16" spans="1:16" s="11" customFormat="1" ht="25.5">
      <c r="A16" s="12" t="str">
        <f t="shared" si="3"/>
        <v>IMG07</v>
      </c>
      <c r="B16" s="62" t="s">
        <v>193</v>
      </c>
      <c r="C16" s="20" t="str">
        <f t="shared" si="0"/>
        <v>Recurso Diaporama F1</v>
      </c>
      <c r="D16" s="63" t="s">
        <v>190</v>
      </c>
      <c r="E16" s="63" t="s">
        <v>155</v>
      </c>
      <c r="F16" s="13" t="str">
        <f t="shared" ca="1" si="4"/>
        <v>CN_11_16_REC10_IMG07.png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206</v>
      </c>
      <c r="K16" s="68" t="s">
        <v>214</v>
      </c>
      <c r="O16" s="2" t="str">
        <f>'Definición técnica de imagenes'!A25</f>
        <v>F7</v>
      </c>
    </row>
    <row r="17" spans="1:15" s="11" customFormat="1">
      <c r="A17" s="12" t="str">
        <f t="shared" si="3"/>
        <v>IMG08</v>
      </c>
      <c r="B17" s="62" t="s">
        <v>194</v>
      </c>
      <c r="C17" s="20" t="str">
        <f t="shared" si="0"/>
        <v>Recurso Diaporama F1</v>
      </c>
      <c r="D17" s="63" t="s">
        <v>194</v>
      </c>
      <c r="E17" s="63" t="s">
        <v>155</v>
      </c>
      <c r="F17" s="13" t="str">
        <f t="shared" ca="1" si="4"/>
        <v>CN_11_16_REC10_IMG08.png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207</v>
      </c>
      <c r="K17" s="66" t="s">
        <v>214</v>
      </c>
      <c r="O17" s="2" t="str">
        <f>'Definición técnica de imagenes'!A27</f>
        <v>F7B</v>
      </c>
    </row>
    <row r="18" spans="1:15" s="11" customFormat="1">
      <c r="A18" s="12" t="str">
        <f t="shared" si="3"/>
        <v>IMG09</v>
      </c>
      <c r="B18" s="62">
        <v>86901997</v>
      </c>
      <c r="C18" s="20" t="str">
        <f t="shared" si="0"/>
        <v>Recurso Diaporama F1</v>
      </c>
      <c r="D18" s="63" t="s">
        <v>190</v>
      </c>
      <c r="E18" s="63" t="s">
        <v>155</v>
      </c>
      <c r="F18" s="13" t="str">
        <f t="shared" ca="1" si="4"/>
        <v>CN_11_16_REC10_IMG09.png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208</v>
      </c>
      <c r="K18" s="66" t="s">
        <v>214</v>
      </c>
      <c r="O18" s="2" t="str">
        <f>'Definición técnica de imagenes'!A30</f>
        <v>F8</v>
      </c>
    </row>
    <row r="19" spans="1:15" s="11" customFormat="1">
      <c r="A19" s="12" t="str">
        <f t="shared" ref="A19:A50" si="6">IF(OR(B19&lt;&gt;"",J19&lt;&gt;""),CONCATENATE(LEFT(A18,3),IF(MID(A18,4,2)+1&lt;10,CONCATENATE("0",MID(A18,4,2)+1),MID(A18,4,2)+1)),"")</f>
        <v>IMG10</v>
      </c>
      <c r="B19" s="62">
        <v>138354587</v>
      </c>
      <c r="C19" s="20" t="str">
        <f t="shared" si="0"/>
        <v>Recurso Diaporama F1</v>
      </c>
      <c r="D19" s="63" t="s">
        <v>190</v>
      </c>
      <c r="E19" s="63" t="s">
        <v>155</v>
      </c>
      <c r="F19" s="13" t="str">
        <f t="shared" ca="1" si="4"/>
        <v>CN_11_16_REC10_IMG10.png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209</v>
      </c>
      <c r="K19" s="68" t="s">
        <v>214</v>
      </c>
      <c r="O19" s="2" t="str">
        <f>'Definición técnica de imagenes'!A31</f>
        <v>F10</v>
      </c>
    </row>
    <row r="20" spans="1:15" s="11" customFormat="1">
      <c r="A20" s="12" t="str">
        <f t="shared" si="6"/>
        <v>IMG11</v>
      </c>
      <c r="B20" s="62" t="s">
        <v>194</v>
      </c>
      <c r="C20" s="20" t="str">
        <f t="shared" si="0"/>
        <v>Recurso Diaporama F1</v>
      </c>
      <c r="D20" s="63" t="s">
        <v>194</v>
      </c>
      <c r="E20" s="63" t="s">
        <v>155</v>
      </c>
      <c r="F20" s="13" t="str">
        <f t="shared" ca="1" si="4"/>
        <v>CN_11_16_REC10_IMG11.png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210</v>
      </c>
      <c r="K20" s="66" t="s">
        <v>214</v>
      </c>
      <c r="O20" s="2" t="str">
        <f>'Definición técnica de imagenes'!A32</f>
        <v>F10B</v>
      </c>
    </row>
    <row r="21" spans="1:15" s="11" customFormat="1" ht="25.5">
      <c r="A21" s="12" t="str">
        <f t="shared" si="6"/>
        <v>IMG12</v>
      </c>
      <c r="B21" s="62" t="s">
        <v>195</v>
      </c>
      <c r="C21" s="20" t="str">
        <f t="shared" si="0"/>
        <v>Recurso Diaporama F1</v>
      </c>
      <c r="D21" s="63" t="s">
        <v>190</v>
      </c>
      <c r="E21" s="63" t="s">
        <v>155</v>
      </c>
      <c r="F21" s="13" t="str">
        <f t="shared" ca="1" si="4"/>
        <v>CN_11_16_REC10_IMG12.png</v>
      </c>
      <c r="G21" s="13" t="str">
        <f ca="1">IF($F21&lt;&gt;"",IF($G$4="Recurso",VLOOKUP($E21,OFFSET('Definición técnica de imagenes'!$A$1,MATCH($G$5,'Definición técnica de imagenes'!$A$1:$A$104,0)-1,1,COUNTIF('Definición técnica de imagenes'!$A$3:$A$102,$G$5),5),5,FALSE),'Definición técnica de imagenes'!$F$16),"")</f>
        <v>950 x 608 px</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t="s">
        <v>211</v>
      </c>
      <c r="K21" s="66" t="s">
        <v>214</v>
      </c>
      <c r="O21" s="2" t="str">
        <f>'Definición técnica de imagenes'!A33</f>
        <v>F11</v>
      </c>
    </row>
    <row r="22" spans="1:15" s="11" customFormat="1">
      <c r="A22" s="12" t="str">
        <f t="shared" si="6"/>
        <v>IMG13</v>
      </c>
      <c r="B22" s="62" t="s">
        <v>196</v>
      </c>
      <c r="C22" s="20" t="str">
        <f t="shared" si="0"/>
        <v>Recurso Diaporama F1</v>
      </c>
      <c r="D22" s="63" t="s">
        <v>190</v>
      </c>
      <c r="E22" s="63" t="s">
        <v>155</v>
      </c>
      <c r="F22" s="13" t="str">
        <f t="shared" ca="1" si="4"/>
        <v>CN_11_16_REC10_IMG13.png</v>
      </c>
      <c r="G22" s="13" t="str">
        <f ca="1">IF($F22&lt;&gt;"",IF($G$4="Recurso",VLOOKUP($E22,OFFSET('Definición técnica de imagenes'!$A$1,MATCH($G$5,'Definición técnica de imagenes'!$A$1:$A$104,0)-1,1,COUNTIF('Definición técnica de imagenes'!$A$3:$A$102,$G$5),5),5,FALSE),'Definición técnica de imagenes'!$F$16),"")</f>
        <v>950 x 608 px</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t="s">
        <v>214</v>
      </c>
      <c r="O22" s="2" t="str">
        <f>'Definición técnica de imagenes'!A34</f>
        <v>F12</v>
      </c>
    </row>
    <row r="23" spans="1:15" s="11" customFormat="1">
      <c r="A23" s="12" t="str">
        <f t="shared" si="6"/>
        <v>IMG14</v>
      </c>
      <c r="B23" s="62">
        <v>201778373</v>
      </c>
      <c r="C23" s="20" t="str">
        <f t="shared" si="0"/>
        <v>Recurso Diaporama F1</v>
      </c>
      <c r="D23" s="63" t="s">
        <v>190</v>
      </c>
      <c r="E23" s="63" t="s">
        <v>155</v>
      </c>
      <c r="F23" s="13" t="str">
        <f t="shared" ca="1" si="4"/>
        <v>CN_11_16_REC10_IMG14.png</v>
      </c>
      <c r="G23" s="13" t="str">
        <f ca="1">IF($F23&lt;&gt;"",IF($G$4="Recurso",VLOOKUP($E23,OFFSET('Definición técnica de imagenes'!$A$1,MATCH($G$5,'Definición técnica de imagenes'!$A$1:$A$104,0)-1,1,COUNTIF('Definición técnica de imagenes'!$A$3:$A$102,$G$5),5),5,FALSE),'Definición técnica de imagenes'!$F$16),"")</f>
        <v>950 x 608 px</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t="s">
        <v>198</v>
      </c>
      <c r="K23" s="64" t="s">
        <v>214</v>
      </c>
      <c r="O23" s="2" t="str">
        <f>'Definición técnica de imagenes'!A35</f>
        <v>F13</v>
      </c>
    </row>
    <row r="24" spans="1:15" s="11" customFormat="1">
      <c r="A24" s="12" t="str">
        <f t="shared" si="6"/>
        <v>IMG15</v>
      </c>
      <c r="B24" s="62" t="s">
        <v>194</v>
      </c>
      <c r="C24" s="20" t="str">
        <f t="shared" si="0"/>
        <v>Recurso Diaporama F1</v>
      </c>
      <c r="D24" s="63" t="s">
        <v>194</v>
      </c>
      <c r="E24" s="63" t="s">
        <v>155</v>
      </c>
      <c r="F24" s="13" t="str">
        <f t="shared" ca="1" si="4"/>
        <v>CN_11_16_REC10_IMG15.png</v>
      </c>
      <c r="G24" s="13" t="str">
        <f ca="1">IF($F24&lt;&gt;"",IF($G$4="Recurso",VLOOKUP($E24,OFFSET('Definición técnica de imagenes'!$A$1,MATCH($G$5,'Definición técnica de imagenes'!$A$1:$A$104,0)-1,1,COUNTIF('Definición técnica de imagenes'!$A$3:$A$102,$G$5),5),5,FALSE),'Definición técnica de imagenes'!$F$16),"")</f>
        <v>950 x 608 px</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t="s">
        <v>212</v>
      </c>
      <c r="K24" s="65" t="s">
        <v>214</v>
      </c>
      <c r="O24" s="2" t="str">
        <f>'Definición técnica de imagenes'!A37</f>
        <v>F13B</v>
      </c>
    </row>
    <row r="25" spans="1:15" s="11" customFormat="1">
      <c r="A25" s="12" t="str">
        <f t="shared" si="6"/>
        <v>IMG16</v>
      </c>
      <c r="B25" s="62">
        <v>285444794</v>
      </c>
      <c r="C25" s="20" t="str">
        <f t="shared" si="0"/>
        <v>Recurso Diaporama F1</v>
      </c>
      <c r="D25" s="63" t="s">
        <v>190</v>
      </c>
      <c r="E25" s="63" t="s">
        <v>155</v>
      </c>
      <c r="F25" s="13" t="str">
        <f t="shared" ca="1" si="4"/>
        <v>CN_11_16_REC10_IMG16.png</v>
      </c>
      <c r="G25" s="13" t="str">
        <f ca="1">IF($F25&lt;&gt;"",IF($G$4="Recurso",VLOOKUP($E25,OFFSET('Definición técnica de imagenes'!$A$1,MATCH($G$5,'Definición técnica de imagenes'!$A$1:$A$104,0)-1,1,COUNTIF('Definición técnica de imagenes'!$A$3:$A$102,$G$5),5),5,FALSE),'Definición técnica de imagenes'!$F$16),"")</f>
        <v>950 x 608 px</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t="s">
        <v>199</v>
      </c>
      <c r="K25" s="64" t="s">
        <v>214</v>
      </c>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2016-07-05T22:41:02Z</dcterms:modified>
</cp:coreProperties>
</file>