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<sst xmlns="http://schemas.openxmlformats.org/spreadsheetml/2006/main" count="410" uniqueCount="215">
  <si>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</si>
  <si>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</si>
  <si>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</si>
  <si>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</si>
  <si>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</si>
  <si>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</si>
  <si>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</si>
  <si>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</si>
  <si>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</si>
  <si>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</si>
  <si>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</si>
  <si>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</si>
  <si>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</si>
  <si>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</si>
  <si>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</si>
  <si>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</si>
  <si>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</si>
  <si>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</si>
  <si>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</si>
  <si>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</si>
  <si>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</si>
  <si>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</si>
  <si>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</si>
  <si>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</si>
  <si>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</si>
  <si>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</si>
  <si>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</si>
  <si>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</si>
  <si>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</si>
  <si>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</si>
  <si>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</si>
  <si>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</si>
  <si>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</si>
  <si>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</si>
  <si>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</si>
  <si>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</si>
  <si>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</si>
  <si>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</si>
  <si>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</si>
  <si>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</si>
  <si>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</si>
  <si>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</si>
  <si>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</si>
  <si>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</si>
  <si>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</si>
  <si>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</si>
  <si>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</si>
  <si>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</si>
  <si>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</si>
  <si>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</si>
  <si>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</si>
  <si>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</si>
  <si>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</si>
  <si>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</si>
  <si>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</si>
  <si>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</si>
  <si>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</si>
  <si>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</si>
  <si>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</si>
  <si>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</si>
  <si>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</si>
  <si>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</si>
  <si>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</si>
  <si>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</si>
  <si>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</si>
  <si>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</si>
  <si>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</si>
  <si>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</si>
  <si>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</si>
  <si>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</si>
  <si>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</si>
  <si>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</si>
  <si>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</si>
  <si>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</si>
  <si>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</si>
  <si>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</si>
  <si>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</si>
  <si>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</si>
  <si>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</si>
  <si>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</si>
  <si>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</si>
  <si>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</si>
  <si>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</si>
  <si>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</si>
  <si>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</si>
  <si>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</si>
  <si>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</si>
  <si>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</si>
  <si>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</si>
  <si>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</si>
  <si>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</si>
  <si>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</si>
  <si>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</si>
  <si>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</si>
  <si>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</si>
  <si>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</si>
  <si>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</si>
  <si>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</si>
  <si>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</si>
  <si>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</si>
  <si>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</si>
  <si>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</si>
  <si>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</si>
  <si>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</si>
  <si>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</si>
  <si>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</si>
  <si>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</si>
  <si>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</si>
  <si>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</si>
  <si>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</si>
  <si>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</si>
  <si>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</si>
  <si>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</si>
  <si>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</si>
  <si>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</si>
  <si>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</si>
  <si>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</si>
  <si>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</si>
  <si>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</si>
  <si>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</si>
  <si>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</si>
  <si>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</si>
  <si>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</si>
  <si>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</si>
  <si>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</si>
  <si>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</si>
  <si>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</si>
  <si>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</si>
  <si>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</si>
  <si>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</si>
  <si>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</si>
  <si>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</si>
  <si>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</si>
  <si>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</si>
  <si>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</si>
  <si>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</si>
  <si>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</si>
  <si>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</si>
  <si>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</si>
  <si>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</si>
  <si>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</si>
  <si>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</si>
  <si>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</si>
  <si>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</si>
  <si>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</si>
  <si>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</si>
  <si>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</si>
  <si>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</si>
  <si>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</si>
  <si>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</si>
  <si>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</si>
  <si>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</si>
  <si>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</si>
  <si>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</si>
  <si>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</si>
  <si>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</si>
  <si>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</si>
  <si>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</si>
  <si>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</si>
  <si>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</si>
  <si>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</si>
  <si>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</si>
  <si>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</si>
  <si>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</si>
  <si>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</si>
  <si>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</si>
  <si>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</si>
  <si>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</si>
  <si>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</si>
  <si>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</si>
  <si>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</si>
  <si>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</si>
  <si>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</si>
  <si>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</si>
  <si>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</si>
  <si>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</si>
  <si>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</si>
  <si>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</si>
  <si>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</si>
  <si>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</si>
  <si>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</si>
  <si>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</si>
  <si>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</si>
  <si>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</si>
  <si>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</si>
  <si>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</si>
  <si>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</si>
  <si>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carbohidratos, los lípidos y las proteínas</t>
  </si>
  <si>
    <t>CN_11_15_CO_REC260</t>
  </si>
  <si>
    <t>Esperanza Castillo</t>
  </si>
  <si>
    <t>Ilustración</t>
  </si>
  <si>
    <t>Gliceraldehído</t>
  </si>
  <si>
    <t>Imagen 29 del REC 10</t>
  </si>
  <si>
    <t>Fotografía</t>
  </si>
  <si>
    <t>Sacarosa</t>
  </si>
  <si>
    <t>Imagen 15 del REC 10</t>
  </si>
  <si>
    <t>Glucosa</t>
  </si>
  <si>
    <t>Almidón y celulosa</t>
  </si>
  <si>
    <t>Es una parte de la imagen 3 del REC 70</t>
  </si>
  <si>
    <t xml:space="preserve">  187119638/255540469  </t>
  </si>
  <si>
    <t>Glicerol y ácidos grasos</t>
  </si>
  <si>
    <t>Imagen 7 del REC 80</t>
  </si>
  <si>
    <t>Imagen 4 del REC 70</t>
  </si>
  <si>
    <t>Imagen 18 del REC 80</t>
  </si>
  <si>
    <t>Glucolípidos</t>
  </si>
  <si>
    <t>Colesterol</t>
  </si>
  <si>
    <t>Imagen 5 del REC 80</t>
  </si>
  <si>
    <t>Aminoácido</t>
  </si>
  <si>
    <t>Imagen 4 del REC 140</t>
  </si>
  <si>
    <t>Pepsina</t>
  </si>
  <si>
    <t>Imagen 9 del REC 140</t>
  </si>
  <si>
    <t>Mioglobina</t>
  </si>
  <si>
    <t>Imagen 16 del REC 140</t>
  </si>
  <si>
    <t>Hemoglobina</t>
  </si>
  <si>
    <t>Imagen 10 del REC 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</si>
</sst>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2" fillId="0" borderId="27" xfId="0" applyNumberFormat="1" applyFont="1" applyBorder="1" applyAlignment="1" applyProtection="1">
      <alignment horizontal="center"/>
      <protection locked="0"/>
    </xf>
    <xf numFmtId="164" fontId="2"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6" activePane="bottomLeft" state="frozen"/>
      <selection pane="bottomLeft" activeCell="K20" sqref="K20"/>
    </sheetView>
  </sheetViews>
  <sheetFormatPr baseColWidth="10" defaultColWidth="10.875" defaultRowHeight="12.7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M5A</v>
      </c>
    </row>
    <row r="2" spans="1:16" ht="15.7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5" thickBot="1">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5.5">
      <c r="A10" s="12" t="str">
        <f>IF(OR(B10&lt;&gt;"",J10&lt;&gt;""),"IMG01","")</f>
        <v>IMG01</v>
      </c>
      <c r="B10" s="62" t="s">
        <v>190</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CN_11_15_CO_REC260_IMG01n.png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CN_11_15_CO_REC260_IMG01a.png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192</v>
      </c>
      <c r="O10" s="2" t="str">
        <f>'Definición técnica de imagenes'!A12</f>
        <v>M12D</v>
      </c>
    </row>
    <row r="11" spans="1:16" s="11" customFormat="1" ht="13.9" customHeight="1">
      <c r="A11" s="12" t="str">
        <f t="shared" ref="A11:A18" si="3">IF(OR(B11&lt;&gt;"",J11&lt;&gt;""),CONCATENATE(LEFT(A10,3),IF(MID(A10,4,2)+1&lt;10,CONCATENATE("0",MID(A10,4,2)+1))),"")</f>
        <v>IMG02</v>
      </c>
      <c r="B11" s="62">
        <v>197625716</v>
      </c>
      <c r="C11" s="20" t="str">
        <f t="shared" si="0"/>
        <v>Recurso M5A</v>
      </c>
      <c r="D11" s="63" t="s">
        <v>193</v>
      </c>
      <c r="E11" s="63" t="s">
        <v>155</v>
      </c>
      <c r="F11" s="13" t="str">
        <f t="shared" ref="F11:F74" ca="1" si="4">IF(OR(B11&lt;&gt;"",J11&lt;&gt;""),CONCATENATE($C$7,"_",$A11,IF($G$4="Cuaderno de Estudio","_small",CONCATENATE(IF(I11="","","n"),IF(LEFT($G$5,1)="F",".jpg",".png")))),"")</f>
        <v>CN_11_15_CO_REC260_IMG02n.png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CN_11_15_CO_REC260_IMG02a.png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t="s">
        <v>195</v>
      </c>
      <c r="O11" s="2" t="str">
        <f>'Definición técnica de imagenes'!A13</f>
        <v>M101</v>
      </c>
    </row>
    <row r="12" spans="1:16" s="11" customFormat="1" ht="25.5">
      <c r="A12" s="12" t="str">
        <f t="shared" si="3"/>
        <v>IMG03</v>
      </c>
      <c r="B12" s="62">
        <v>197009507</v>
      </c>
      <c r="C12" s="20" t="str">
        <f t="shared" si="0"/>
        <v>Recurso M5A</v>
      </c>
      <c r="D12" s="63" t="s">
        <v>193</v>
      </c>
      <c r="E12" s="63" t="s">
        <v>155</v>
      </c>
      <c r="F12" s="13" t="str">
        <f t="shared" ca="1" si="4"/>
        <v>CN_11_15_CO_REC260_IMG03n.png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CN_11_15_CO_REC260_IMG03a.png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t="s">
        <v>198</v>
      </c>
      <c r="O12" s="2" t="str">
        <f>'Definición técnica de imagenes'!A18</f>
        <v>Diaporama F1</v>
      </c>
    </row>
    <row r="13" spans="1:16" s="11" customFormat="1" ht="25.5">
      <c r="A13" s="12" t="str">
        <f t="shared" si="3"/>
        <v>IMG04</v>
      </c>
      <c r="B13" s="62" t="s">
        <v>199</v>
      </c>
      <c r="C13" s="20" t="str">
        <f t="shared" si="0"/>
        <v>Recurso M5A</v>
      </c>
      <c r="D13" s="63" t="s">
        <v>193</v>
      </c>
      <c r="E13" s="63" t="s">
        <v>155</v>
      </c>
      <c r="F13" s="13" t="str">
        <f t="shared" ca="1" si="4"/>
        <v>CN_11_15_CO_REC260_IMG04n.png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CN_11_15_CO_REC260_IMG04a.png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t="s">
        <v>202</v>
      </c>
      <c r="O13" s="2" t="str">
        <f>'Definición técnica de imagenes'!A19</f>
        <v>F4</v>
      </c>
    </row>
    <row r="14" spans="1:16" s="11" customFormat="1" ht="25.5">
      <c r="A14" s="12" t="str">
        <f t="shared" si="3"/>
        <v>IMG05</v>
      </c>
      <c r="B14" s="62">
        <v>115340296</v>
      </c>
      <c r="C14" s="20" t="str">
        <f t="shared" si="0"/>
        <v>Recurso M5A</v>
      </c>
      <c r="D14" s="63" t="s">
        <v>193</v>
      </c>
      <c r="E14" s="63" t="s">
        <v>155</v>
      </c>
      <c r="F14" s="13" t="str">
        <f t="shared" ca="1" si="4"/>
        <v>CN_11_15_CO_REC260_IMG05n.png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CN_11_15_CO_REC260_IMG05a.png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4" t="s">
        <v>201</v>
      </c>
      <c r="O14" s="2" t="str">
        <f>'Definición técnica de imagenes'!A22</f>
        <v>F6</v>
      </c>
    </row>
    <row r="15" spans="1:16" s="11" customFormat="1" ht="25.5">
      <c r="A15" s="12" t="str">
        <f t="shared" si="3"/>
        <v>IMG06</v>
      </c>
      <c r="B15" s="62">
        <v>400939732</v>
      </c>
      <c r="C15" s="20" t="str">
        <f t="shared" si="0"/>
        <v>Recurso M5A</v>
      </c>
      <c r="D15" s="63" t="s">
        <v>193</v>
      </c>
      <c r="E15" s="63" t="s">
        <v>155</v>
      </c>
      <c r="F15" s="13" t="str">
        <f t="shared" ca="1" si="4"/>
        <v>CN_11_15_CO_REC260_IMG06n.png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CN_11_15_CO_REC260_IMG06a.png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204</v>
      </c>
      <c r="K15" s="66" t="s">
        <v>203</v>
      </c>
      <c r="O15" s="2" t="str">
        <f>'Definición técnica de imagenes'!A24</f>
        <v>F6B</v>
      </c>
    </row>
    <row r="16" spans="1:16" s="11" customFormat="1" ht="25.5">
      <c r="A16" s="12" t="str">
        <f t="shared" si="3"/>
        <v>IMG07</v>
      </c>
      <c r="B16" s="62">
        <v>384738403</v>
      </c>
      <c r="C16" s="20" t="str">
        <f t="shared" si="0"/>
        <v>Recurso M5A</v>
      </c>
      <c r="D16" s="63" t="s">
        <v>193</v>
      </c>
      <c r="E16" s="63" t="s">
        <v>155</v>
      </c>
      <c r="F16" s="13" t="str">
        <f t="shared" ca="1" si="4"/>
        <v>CN_11_15_CO_REC260_IMG07n.png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CN_11_15_CO_REC260_IMG07a.png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205</v>
      </c>
      <c r="K16" s="68" t="s">
        <v>206</v>
      </c>
      <c r="O16" s="2" t="str">
        <f>'Definición técnica de imagenes'!A25</f>
        <v>F7</v>
      </c>
    </row>
    <row r="17" spans="1:15" s="11" customFormat="1" ht="25.5">
      <c r="A17" s="12" t="str">
        <f t="shared" si="3"/>
        <v>IMG08</v>
      </c>
      <c r="B17" s="62">
        <v>244152169</v>
      </c>
      <c r="C17" s="20" t="str">
        <f t="shared" si="0"/>
        <v>Recurso M5A</v>
      </c>
      <c r="D17" s="63" t="s">
        <v>193</v>
      </c>
      <c r="E17" s="63" t="s">
        <v>155</v>
      </c>
      <c r="F17" s="13" t="str">
        <f t="shared" ca="1" si="4"/>
        <v>CN_11_15_CO_REC260_IMG08n.png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CN_11_15_CO_REC260_IMG08a.png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207</v>
      </c>
      <c r="K17" s="66" t="s">
        <v>208</v>
      </c>
      <c r="O17" s="2" t="str">
        <f>'Definición técnica de imagenes'!A27</f>
        <v>F7B</v>
      </c>
    </row>
    <row r="18" spans="1:15" s="11" customFormat="1" ht="25.5">
      <c r="A18" s="12" t="str">
        <f t="shared" si="3"/>
        <v>IMG09</v>
      </c>
      <c r="B18" s="62">
        <v>117137938</v>
      </c>
      <c r="C18" s="20" t="str">
        <f t="shared" si="0"/>
        <v>Recurso M5A</v>
      </c>
      <c r="D18" s="63" t="s">
        <v>193</v>
      </c>
      <c r="E18" s="63" t="s">
        <v>155</v>
      </c>
      <c r="F18" s="13" t="str">
        <f t="shared" ca="1" si="4"/>
        <v>CN_11_15_CO_REC260_IMG09n.png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CN_11_15_CO_REC260_IMG09a.png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209</v>
      </c>
      <c r="K18" s="66" t="s">
        <v>210</v>
      </c>
      <c r="O18" s="2" t="str">
        <f>'Definición técnica de imagenes'!A30</f>
        <v>F8</v>
      </c>
    </row>
    <row r="19" spans="1:15" s="11" customFormat="1" ht="25.5">
      <c r="A19" s="12" t="str">
        <f t="shared" ref="A19:A50" si="6">IF(OR(B19&lt;&gt;"",J19&lt;&gt;""),CONCATENATE(LEFT(A18,3),IF(MID(A18,4,2)+1&lt;10,CONCATENATE("0",MID(A18,4,2)+1),MID(A18,4,2)+1)),"")</f>
        <v>IMG10</v>
      </c>
      <c r="B19" s="62">
        <v>107512982</v>
      </c>
      <c r="C19" s="20" t="str">
        <f t="shared" si="0"/>
        <v>Recurso M5A</v>
      </c>
      <c r="D19" s="63" t="s">
        <v>193</v>
      </c>
      <c r="E19" s="63" t="s">
        <v>155</v>
      </c>
      <c r="F19" s="13" t="str">
        <f t="shared" ca="1" si="4"/>
        <v>CN_11_15_CO_REC260_IMG10n.png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CN_11_15_CO_REC260_IMG10a.png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211</v>
      </c>
      <c r="K19" s="68" t="s">
        <v>212</v>
      </c>
      <c r="O19" s="2" t="str">
        <f>'Definición técnica de imagenes'!A31</f>
        <v>F10</v>
      </c>
    </row>
    <row r="20" spans="1:15" s="11" customFormat="1" ht="25.5">
      <c r="A20" s="12" t="str">
        <f t="shared" si="6"/>
        <v>IMG11</v>
      </c>
      <c r="B20" s="62">
        <v>328599452</v>
      </c>
      <c r="C20" s="20" t="str">
        <f t="shared" si="0"/>
        <v>Recurso M5A</v>
      </c>
      <c r="D20" s="63" t="s">
        <v>193</v>
      </c>
      <c r="E20" s="63" t="s">
        <v>155</v>
      </c>
      <c r="F20" s="13" t="str">
        <f t="shared" ca="1" si="4"/>
        <v>CN_11_15_CO_REC260_IMG11n.png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CN_11_15_CO_REC260_IMG11a.png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t="s">
        <v>213</v>
      </c>
      <c r="K20" s="66" t="s">
        <v>214</v>
      </c>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Luffi</cp:lastModifiedBy>
  <dcterms:created xsi:type="dcterms:W3CDTF">2014-07-01T23:43:25Z</dcterms:created>
  <dcterms:modified xsi:type="dcterms:W3CDTF">2016-06-29T16:49:15Z</dcterms:modified>
</cp:coreProperties>
</file>