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4" i="1"/>
  <c r="A15" i="1"/>
  <c r="A16" i="1"/>
  <c r="A17" i="1"/>
  <c r="A18" i="1"/>
  <c r="I11" i="1"/>
  <c r="F11" i="1" s="1"/>
  <c r="G11" i="1" s="1"/>
  <c r="I12" i="1"/>
  <c r="H12" i="1" s="1"/>
  <c r="I13" i="1"/>
  <c r="H13" i="1" s="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0" i="1" s="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C11" i="1"/>
  <c r="C12" i="1"/>
  <c r="C13" i="1"/>
  <c r="C14" i="1"/>
  <c r="C15" i="1"/>
  <c r="C16" i="1"/>
  <c r="C17" i="1"/>
  <c r="C18" i="1"/>
  <c r="C19" i="1"/>
  <c r="C20" i="1"/>
  <c r="C21" i="1"/>
  <c r="C22" i="1"/>
  <c r="C10" i="1"/>
  <c r="F5" i="1"/>
  <c r="I21" i="2"/>
  <c r="K45" i="2"/>
  <c r="H21" i="2"/>
  <c r="D17" i="2" s="1"/>
  <c r="D18" i="2" s="1"/>
  <c r="J21" i="2"/>
  <c r="D5" i="2" s="1"/>
  <c r="D7" i="2" s="1"/>
  <c r="F13" i="1" l="1"/>
  <c r="G13" i="1" s="1"/>
  <c r="F12" i="1"/>
  <c r="G12" i="1" s="1"/>
  <c r="H11" i="1"/>
  <c r="F10" i="1"/>
  <c r="G10" i="1" s="1"/>
</calcChain>
</file>

<file path=xl/sharedStrings.xml><?xml version="1.0" encoding="utf-8"?>
<sst xmlns="http://schemas.openxmlformats.org/spreadsheetml/2006/main" count="241" uniqueCount="164">
  <si>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</si>
  <si>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</si>
  <si>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</si>
  <si>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</si>
  <si>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</si>
  <si>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</si>
  <si>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</si>
  <si>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</si>
  <si>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</si>
  <si>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</si>
  <si>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</si>
  <si>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</si>
  <si>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</si>
  <si>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</si>
  <si>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</si>
  <si>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</si>
  <si>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</si>
  <si>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</si>
  <si>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</si>
  <si>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</si>
  <si>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</si>
  <si>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</si>
  <si>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</si>
  <si>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</si>
  <si>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</si>
  <si>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</si>
  <si>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</si>
  <si>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</si>
  <si>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</si>
  <si>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</si>
  <si>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</si>
  <si>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</si>
  <si>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</si>
  <si>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</si>
  <si>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</si>
  <si>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</si>
  <si>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</si>
  <si>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</si>
  <si>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</si>
  <si>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</si>
  <si>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</si>
  <si>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</si>
  <si>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</si>
  <si>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</si>
  <si>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</si>
  <si>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</si>
  <si>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</si>
  <si>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</si>
  <si>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</si>
  <si>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</si>
  <si>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</si>
  <si>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</si>
  <si>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</si>
  <si>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</si>
  <si>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</si>
  <si>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</si>
  <si>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</si>
  <si>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</si>
  <si>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</si>
  <si>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</si>
  <si>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</si>
  <si>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</si>
  <si>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</si>
  <si>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</si>
  <si>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</si>
  <si>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</si>
  <si>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</si>
  <si>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</si>
  <si>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</si>
  <si>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</si>
  <si>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</si>
  <si>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</si>
  <si>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</si>
  <si>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</si>
  <si>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</si>
  <si>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</si>
  <si>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</si>
  <si>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</si>
  <si>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</si>
  <si>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</si>
  <si>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</si>
  <si>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</si>
  <si>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</si>
  <si>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</si>
  <si>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</si>
  <si>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</si>
  <si>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</si>
  <si>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</si>
  <si>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</si>
  <si>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</si>
  <si>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</si>
  <si>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</si>
  <si>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</si>
  <si>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</si>
  <si>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</si>
  <si>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</si>
  <si>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</si>
  <si>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</si>
  <si>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</si>
  <si>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</si>
  <si>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</si>
  <si>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</si>
  <si>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</si>
  <si>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</si>
  <si>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</si>
  <si>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</si>
  <si>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</si>
  <si>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</si>
  <si>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</si>
  <si>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</si>
  <si>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</si>
  <si>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</si>
  <si>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</si>
  <si>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</si>
  <si>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</si>
  <si>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</si>
  <si>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</si>
  <si>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</si>
  <si>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</si>
  <si>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</si>
  <si>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</si>
  <si>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</si>
  <si>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</si>
  <si>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</si>
  <si>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</si>
  <si>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</si>
  <si>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</si>
  <si>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</si>
  <si>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</si>
  <si>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</si>
  <si>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</si>
  <si>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</si>
  <si>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</si>
  <si>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</si>
  <si>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</si>
  <si>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</si>
  <si>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</si>
  <si>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</si>
  <si>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</si>
  <si>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</si>
  <si>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</si>
  <si>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</si>
  <si>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</si>
  <si>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</si>
  <si>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</si>
  <si>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</si>
  <si>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</si>
  <si>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Fausto Sáenz Jiménez</t>
  </si>
  <si>
    <t>CN_06_04_REC10</t>
  </si>
  <si>
    <t>F1</t>
  </si>
  <si>
    <t>Nutrición de los seres vivos</t>
  </si>
  <si>
    <t>Gato cazando una mariposa</t>
  </si>
  <si>
    <t>IMG02</t>
  </si>
  <si>
    <t>Ilustración</t>
  </si>
  <si>
    <t>http://didactalia.net/gestiondocumental/Documentacion/Organizaciones/9c34af94-978d-45e2-822b-422394dba3c5/BaseRecursos/nutricion%20humana.jpg</t>
  </si>
  <si>
    <t>Cuerpo humano donde se resalte el sistema digestivo, circulatorio, respiratorio y excretor</t>
  </si>
  <si>
    <t>Elaborar la ilustración tomando como referencia esta imagen</t>
  </si>
  <si>
    <t>IMG03</t>
  </si>
  <si>
    <t xml:space="preserve">Código: 109199723 planta
Código: 110171948 algas
</t>
  </si>
  <si>
    <t>Vertical</t>
  </si>
  <si>
    <t>Imagen de plantas y algas</t>
  </si>
  <si>
    <t>IMG04</t>
  </si>
  <si>
    <t xml:space="preserve">Código: 114323674 animal
Código: 63644233 hongo
Código: 241128202 protozoos
</t>
  </si>
  <si>
    <t>Imagen de animales, hongos y protozoos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</si>
</sst>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0" fillId="0" borderId="0" xfId="0" applyAlignment="1">
      <alignment wrapText="1"/>
    </xf>
    <xf numFmtId="0" fontId="22"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412750</xdr:colOff>
      <xdr:row>10</xdr:row>
      <xdr:rowOff>63500</xdr:rowOff>
    </xdr:from>
    <xdr:to>
      <xdr:col>10</xdr:col>
      <xdr:colOff>2111375</xdr:colOff>
      <xdr:row>10</xdr:row>
      <xdr:rowOff>1853637</xdr:rowOff>
    </xdr:to>
    <xdr:pic>
      <xdr:nvPicPr>
        <xdr:cNvPr id="2" name="Picture 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16500" y="2206625"/>
          <a:ext cx="1698625" cy="179013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37.37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6</v>
      </c>
      <c r="D3" s="83"/>
      <c r="F3" s="75">
        <v>42123</v>
      </c>
      <c r="G3" s="76"/>
      <c r="H3" s="49"/>
      <c r="I3" s="49"/>
      <c r="J3" s="16"/>
    </row>
    <row r="4" spans="1:16" ht="16.5" x14ac:dyDescent="0.3">
      <c r="A4" s="1"/>
      <c r="B4" s="4" t="s">
        <v>54</v>
      </c>
      <c r="C4" s="82" t="s">
        <v>150</v>
      </c>
      <c r="D4" s="83"/>
      <c r="E4" s="5"/>
      <c r="F4" s="48" t="s">
        <v>55</v>
      </c>
      <c r="G4" s="47" t="s">
        <v>56</v>
      </c>
      <c r="H4" s="49"/>
      <c r="I4" s="49"/>
      <c r="J4" s="16"/>
      <c r="K4" s="16"/>
    </row>
    <row r="5" spans="1:16" ht="16.5" thickBot="1" x14ac:dyDescent="0.3">
      <c r="A5" s="1"/>
      <c r="B5" s="6" t="s">
        <v>1</v>
      </c>
      <c r="C5" s="84" t="s">
        <v>147</v>
      </c>
      <c r="D5" s="85"/>
      <c r="E5" s="5"/>
      <c r="F5" s="46" t="str">
        <f>IF(G4="Recurso","Motor del recurso","")</f>
        <v>Motor del recurso</v>
      </c>
      <c r="G5" s="46" t="s">
        <v>149</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148</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
        <v>142</v>
      </c>
      <c r="B10" s="13">
        <v>201722066</v>
      </c>
      <c r="C10" s="27" t="str">
        <f>IF(OR(B10&lt;&gt;"",J10&lt;&gt;""),IF($G$4="Recurso",CONCATENATE($G$4," ",$G$5),$G$4),"")</f>
        <v>Recurso F1</v>
      </c>
      <c r="D10" s="14" t="s">
        <v>145</v>
      </c>
      <c r="E10" s="14" t="s">
        <v>146</v>
      </c>
      <c r="F10" s="14" t="str">
        <f>IF(OR(B10&lt;&gt;"",J10&lt;&gt;""),CONCATENATE($C$7,"_",$A10,IF($G$4="Cuaderno de Estudio","_small",CONCATENATE(IF(I10="","","n"),IF(LEFT($G$5,1)="F",".jpg",".png")))),"")</f>
        <v>CN_06_04_REC10_IMG01.jpg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151</v>
      </c>
      <c r="K10" s="19"/>
    </row>
    <row r="11" spans="1:16" s="12" customFormat="1" ht="177" customHeight="1" x14ac:dyDescent="0.25">
      <c r="A11" s="13" t="s">
        <v>152</v>
      </c>
      <c r="B11" s="104" t="s">
        <v>154</v>
      </c>
      <c r="C11" s="27" t="str">
        <f t="shared" ref="C11:C74" si="0">IF(OR(B11&lt;&gt;"",J11&lt;&gt;""),IF($G$4="Recurso",CONCATENATE($G$4," ",$G$5),$G$4),"")</f>
        <v>Recurso F1</v>
      </c>
      <c r="D11" s="14" t="s">
        <v>153</v>
      </c>
      <c r="E11" s="14" t="s">
        <v>146</v>
      </c>
      <c r="F11" s="14" t="str">
        <f>IF(OR(B11&lt;&gt;"",J11&lt;&gt;""),CONCATENATE($C$7,"_",$A11,IF($G$4="Cuaderno de Estudio","_small",CONCATENATE(IF(I11="","","n"),IF(LEFT($G$5,1)="F",".jpg",".png")))),"")</f>
        <v>CN_06_04_REC10_IMG02.jpg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155</v>
      </c>
      <c r="K11" s="15" t="s">
        <v>156</v>
      </c>
    </row>
    <row r="12" spans="1:16" s="12" customFormat="1" ht="54" x14ac:dyDescent="0.25">
      <c r="A12" s="13" t="s">
        <v>157</v>
      </c>
      <c r="B12" s="13" t="s">
        <v>158</v>
      </c>
      <c r="C12" s="27" t="str">
        <f t="shared" si="0"/>
        <v>Recurso F1</v>
      </c>
      <c r="D12" s="14" t="s">
        <v>145</v>
      </c>
      <c r="E12" s="14" t="s">
        <v>159</v>
      </c>
      <c r="F12" s="14" t="str">
        <f t="shared" ref="F11:F74" si="2">IF(OR(B12&lt;&gt;"",J12&lt;&gt;""),CONCATENATE($C$7,"_",$A12,IF($G$4="Cuaderno de Estudio","_small",CONCATENATE(IF(I12="","","n"),IF(LEFT($G$5,1)="F",".jpg",".png")))),"")</f>
        <v>CN_06_04_REC10_IMG03.jpg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105" t="s">
        <v>160</v>
      </c>
      <c r="K12" s="19"/>
    </row>
    <row r="13" spans="1:16" s="12" customFormat="1" ht="94.5" x14ac:dyDescent="0.25">
      <c r="A13" s="13" t="s">
        <v>161</v>
      </c>
      <c r="B13" s="13" t="s">
        <v>162</v>
      </c>
      <c r="C13" s="27" t="str">
        <f t="shared" si="0"/>
        <v>Recurso F1</v>
      </c>
      <c r="D13" s="14" t="s">
        <v>145</v>
      </c>
      <c r="E13" s="14" t="s">
        <v>146</v>
      </c>
      <c r="F13" s="14" t="str">
        <f t="shared" si="2"/>
        <v>CN_06_04_REC10_IMG04.jpg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19" t="s">
        <v>163</v>
      </c>
      <c r="K13" s="19"/>
    </row>
    <row r="14" spans="1:16" s="12" customFormat="1" x14ac:dyDescent="0.25">
      <c r="A14" s="13" t="str">
        <f t="shared" ref="A12:A18" si="3">IF(OR(B14&lt;&gt;"",J14&lt;&gt;""),CONCATENATE(LEFT(A13,3),IF(MID(A13,4,2)+1&lt;10,CONCATENATE("0",MID(A13,4,2)+1))),"")</f>
        <v/>
      </c>
      <c r="B14" s="13"/>
      <c r="C14" s="27" t="str">
        <f t="shared" si="0"/>
        <v/>
      </c>
      <c r="D14" s="14"/>
      <c r="E14" s="14"/>
      <c r="F14" s="14" t="str">
        <f t="shared" si="2"/>
        <v/>
      </c>
      <c r="G14" s="14" t="str">
        <f>IF(F14&lt;&gt;"",IF($G$4="Recurso",IF(LEFT($G$5,1)="M",VLOOKUP($G$5,'Definición técnica de imagenes'!$A$3:$G$17,5,FALSE),IF($G$5="F1",'Definición técnica de imagenes'!$E$15,'Definición técnica de imagenes'!$F$13)),'Definición técnica de imagenes'!$E$16),"")</f>
        <v/>
      </c>
      <c r="H14" s="14" t="str">
        <f t="shared" si="1"/>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2"/>
        <v/>
      </c>
      <c r="G15" s="14" t="str">
        <f>IF(F15&lt;&gt;"",IF($G$4="Recurso",IF(LEFT($G$5,1)="M",VLOOKUP($G$5,'Definición técnica de imagenes'!$A$3:$G$17,5,FALSE),IF($G$5="F1",'Definición técnica de imagenes'!$E$15,'Definición técnica de imagenes'!$F$13)),'Definición técnica de imagenes'!$E$16),"")</f>
        <v/>
      </c>
      <c r="H15" s="14" t="str">
        <f t="shared" si="1"/>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2"/>
        <v/>
      </c>
      <c r="G16" s="14" t="str">
        <f>IF(F16&lt;&gt;"",IF($G$4="Recurso",IF(LEFT($G$5,1)="M",VLOOKUP($G$5,'Definición técnica de imagenes'!$A$3:$G$17,5,FALSE),IF($G$5="F1",'Definición técnica de imagenes'!$E$15,'Definición técnica de imagenes'!$F$13)),'Definición técnica de imagenes'!$E$16),"")</f>
        <v/>
      </c>
      <c r="H16" s="14" t="str">
        <f t="shared" si="1"/>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2"/>
        <v/>
      </c>
      <c r="G17" s="14" t="str">
        <f>IF(F17&lt;&gt;"",IF($G$4="Recurso",IF(LEFT($G$5,1)="M",VLOOKUP($G$5,'Definición técnica de imagenes'!$A$3:$G$17,5,FALSE),IF($G$5="F1",'Definición técnica de imagenes'!$E$15,'Definición técnica de imagenes'!$F$13)),'Definición técnica de imagenes'!$E$16),"")</f>
        <v/>
      </c>
      <c r="H17" s="14" t="str">
        <f t="shared" si="1"/>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2"/>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2"/>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2"/>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2"/>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2"/>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2"/>
        <v/>
      </c>
      <c r="G23" s="14" t="str">
        <f>IF(F23&lt;&gt;"",IF($G$4="Recurso",IF(LEFT($G$5,1)="M",VLOOKUP($G$5,'Definición técnica de imagenes'!$A$3:$G$17,5,FALSE),IF($G$5="F1",'Definición técnica de imagenes'!$E$15,'Definición técnica de imagenes'!$F$13)),'Definición técnica de imagenes'!$E$16),"")</f>
        <v/>
      </c>
      <c r="H23" s="14" t="str">
        <f t="shared" si="1"/>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2"/>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2"/>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2"/>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2"/>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2"/>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2"/>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2"/>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2015-04-29T16:55:08Z</dcterms:modified>
</cp:coreProperties>
</file>