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8620" yWindow="-6460" windowWidth="9900" windowHeight="115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<sst xmlns="http://schemas.openxmlformats.org/spreadsheetml/2006/main" count="478" uniqueCount="250">
  <si>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</si>
  <si>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</si>
  <si>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</si>
  <si>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</si>
  <si>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</si>
  <si>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</si>
  <si>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</si>
  <si>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</si>
  <si>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</si>
  <si>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</si>
  <si>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</si>
  <si>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</si>
  <si>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</si>
  <si>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</si>
  <si>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</si>
  <si>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</si>
  <si>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</si>
  <si>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</si>
  <si>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</si>
  <si>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</si>
  <si>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</si>
  <si>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</si>
  <si>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</si>
  <si>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</si>
  <si>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</si>
  <si>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</si>
  <si>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</si>
  <si>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</si>
  <si>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</si>
  <si>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</si>
  <si>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</si>
  <si>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</si>
  <si>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</si>
  <si>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</si>
  <si>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</si>
  <si>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</si>
  <si>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</si>
  <si>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</si>
  <si>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</si>
  <si>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</si>
  <si>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</si>
  <si>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</si>
  <si>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</si>
  <si>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</si>
  <si>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</si>
  <si>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</si>
  <si>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</si>
  <si>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</si>
  <si>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</si>
  <si>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</si>
  <si>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</si>
  <si>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</si>
  <si>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</si>
  <si>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</si>
  <si>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</si>
  <si>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</si>
  <si>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</si>
  <si>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</si>
  <si>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</si>
  <si>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</si>
  <si>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</si>
  <si>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</si>
  <si>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</si>
  <si>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</si>
  <si>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</si>
  <si>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</si>
  <si>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</si>
  <si>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</si>
  <si>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</si>
  <si>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</si>
  <si>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</si>
  <si>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</si>
  <si>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</si>
  <si>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</si>
  <si>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</si>
  <si>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</si>
  <si>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</si>
  <si>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</si>
  <si>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</si>
  <si>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</si>
  <si>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</si>
  <si>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</si>
  <si>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</si>
  <si>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</si>
  <si>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</si>
  <si>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</si>
  <si>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</si>
  <si>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</si>
  <si>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</si>
  <si>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</si>
  <si>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</si>
  <si>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</si>
  <si>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</si>
  <si>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</si>
  <si>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</si>
  <si>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</si>
  <si>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</si>
  <si>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</si>
  <si>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</si>
  <si>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</si>
  <si>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</si>
  <si>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</si>
  <si>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</si>
  <si>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</si>
  <si>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</si>
  <si>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</si>
  <si>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</si>
  <si>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</si>
  <si>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</si>
  <si>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</si>
  <si>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</si>
  <si>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</si>
  <si>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</si>
  <si>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</si>
  <si>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</si>
  <si>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</si>
  <si>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</si>
  <si>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</si>
  <si>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</si>
  <si>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</si>
  <si>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</si>
  <si>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</si>
  <si>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</si>
  <si>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</si>
  <si>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</si>
  <si>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</si>
  <si>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</si>
  <si>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</si>
  <si>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</si>
  <si>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</si>
  <si>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</si>
  <si>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</si>
  <si>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</si>
  <si>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</si>
  <si>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</si>
  <si>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</si>
  <si>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</si>
  <si>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</si>
  <si>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</si>
  <si>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</si>
  <si>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</si>
  <si>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</si>
  <si>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</si>
  <si>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</si>
  <si>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</si>
  <si>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</si>
  <si>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</si>
  <si>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</si>
  <si>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</si>
  <si>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</si>
  <si>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</si>
  <si>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</si>
  <si>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</si>
  <si>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</si>
  <si>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</si>
  <si>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</si>
  <si>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</si>
  <si>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</si>
  <si>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</si>
  <si>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</si>
  <si>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</si>
  <si>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</si>
  <si>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</si>
  <si>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</si>
  <si>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</si>
  <si>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</si>
  <si>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</si>
  <si>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</si>
  <si>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</si>
  <si>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</si>
  <si>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</si>
  <si>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</si>
  <si>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</si>
  <si>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</si>
  <si>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</si>
  <si>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</si>
  <si>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</si>
  <si>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</si>
  <si>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</si>
  <si>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</si>
  <si>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</si>
  <si>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</si>
  <si>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</si>
  <si>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</si>
  <si>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</si>
  <si>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</si>
  <si>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</si>
  <si>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</si>
  <si>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Sergio Cuellar Ardila</t>
  </si>
  <si>
    <t>Cuaderno de Estudio</t>
  </si>
  <si>
    <t>Ilustración</t>
  </si>
  <si>
    <t>Imagen a ilustrar</t>
  </si>
  <si>
    <t>CN_10_07_CO</t>
  </si>
  <si>
    <t xml:space="preserve">Mecánica de fluidos </t>
  </si>
  <si>
    <t>https://pixabay.com/p-596296/?no_redirect</t>
  </si>
  <si>
    <t>Mantequilla esparcida en un pan</t>
  </si>
  <si>
    <t xml:space="preserve">4° ESO/Física y química/La hidrostática/1. El concepto de presión </t>
  </si>
  <si>
    <t>Cortando alimentos con un cuchillo</t>
  </si>
  <si>
    <t>Definición de presión</t>
  </si>
  <si>
    <t>Las flechas se pueden hacer en color, rojo por ejemplo</t>
  </si>
  <si>
    <t>http://image.slidesharecdn.com/presinyfuerzasenfluidos-150322144422-conversion-gate01/95/presin-y-fuerzas-en-fluidos-2-638.jpg?cb=1427053558</t>
  </si>
  <si>
    <t>La idea es ver un pisotón hecho con un tacón alto y otra con el tacón de un zapato plano de hombre.</t>
  </si>
  <si>
    <t>Presión debida a los zapatos</t>
  </si>
  <si>
    <t>http://image.slidesharecdn.com/losestadosdelamateria-100309125219-phpapp02/95/los-estados-de-la-materia-10-728.jpg?cb=1268304538</t>
  </si>
  <si>
    <t>Estructura de sólidos, líquidos y gases</t>
  </si>
  <si>
    <t>4° ESO/Física y química/La hidrostática/2. Principio fundamental de la hidrostática</t>
  </si>
  <si>
    <t>Presión hidrostática</t>
  </si>
  <si>
    <t>4°ESO/Física y química/La hidrostática/2. Principio fundamental de la hidrostática</t>
  </si>
  <si>
    <t>Cambiar la zona coloreada (gris) por el color azul, pues se supone que es agua. En todos los tubos debe quedar en el mimo nivel.</t>
  </si>
  <si>
    <t xml:space="preserve">
Vasos comunicantes 
</t>
  </si>
  <si>
    <t>4°ESO/Física y química/La hidrostática/5. La hidrostática aplicada a los gases</t>
  </si>
  <si>
    <t>Leyes de los gases ideales</t>
  </si>
  <si>
    <t>En aula planeta aparece una sola imagen que contiene tres gráficas. Esta imagen se debe cortar en 3 partes, separar cada una de las gráficas y pegarlas dentro de la tabla anterior como se indica</t>
  </si>
  <si>
    <t>4°ESO/Física y química/La hidrostática/6. La presión amosférica</t>
  </si>
  <si>
    <t xml:space="preserve">Barómetro </t>
  </si>
  <si>
    <t>4°ESO/Física y química/La hidrostática/6. La presión atmosférica/6.1 la presión atmosférica y el estado del tiempo</t>
  </si>
  <si>
    <t xml:space="preserve">Mapa meteorológico </t>
  </si>
  <si>
    <t>https://upload.wikimedia.org/wikipedia/commons/thumb/6/6a/Submerged-and-Displacing.svg/2000px-Submerged-and-Displacing.svg.png</t>
  </si>
  <si>
    <t>Principio de Arquímedes: Líquido desalojado</t>
  </si>
  <si>
    <t xml:space="preserve">Cambio: Colorear el líquido de azul claro (es agua). </t>
  </si>
  <si>
    <t>https://upload.wikimedia.org/wikipedia/commons/thumb/d/d1/A_float_on_the_Dead_Sea.jpg/320px-A_float_on_the_Dead_Sea.jpg</t>
  </si>
  <si>
    <t>Flotación en el mar</t>
  </si>
  <si>
    <t>http://3.bp.blogspot.com/_4W_JRbA-QYc/TGK-oqNwk2I/AAAAAAAAJoI/o3zBdC6n9CI/s1600/20070924klpcnafyq_60.Ees.SCO.png</t>
  </si>
  <si>
    <t xml:space="preserve">Adaptada para ilustrar: 1. No es necesario los recuadros blancos alrededor de las letras, pueden ser azules, del mismo color del agua. 
2. El tamaño de las flechas debe ser diferenciador. Es decir, 
3. Todas las flechas que van hacia abajo deben tener el mismo tamaño, en las tres figuras. Los tamaños que cambian es el de las flechas que van hacia arriba, así:
• En la imagen “se hunde” La flecha hacia arriba debe ser más corta que la que va hacia abajo. 
• En la imagen “Equilibrio en el líquido” el tamaño de la flecha hacia arriba debe ser igual que el de la flecha hacia abajo.
• En la imagen “Flota” El tamaño de la flecha hacia arriba debe ser mayor que el de la fecha hacia abajo. 
</t>
  </si>
  <si>
    <t>Flotación de un cuerpo según su densidad</t>
  </si>
  <si>
    <t>4°ESO/Física y química/La hidrostática/4. La hidrostática/ 4.2 Las aplicaciones del principio de Arquímedes</t>
  </si>
  <si>
    <t>Submarino: Aplicación del principio de Arquímedes</t>
  </si>
  <si>
    <t>https://upload.wikimedia.org/wikipedia/commons/a/a4/Separatory_funnel_with_oil_and_colored_water.jpg</t>
  </si>
  <si>
    <t>Decantación</t>
  </si>
  <si>
    <t>http://www.mallorcaweb.net/mirollull/imgsbloc/principi-de-Pascal.jpg</t>
  </si>
  <si>
    <t>Principio de Pascal</t>
  </si>
  <si>
    <t>Imagen para ilustrar, ver muestra</t>
  </si>
  <si>
    <t xml:space="preserve">4°ESO/Física y química/La hidrostática/3: El principio de Pascal/3.1 LA prensa hidráulica </t>
  </si>
  <si>
    <t>Prensa hidráulica</t>
  </si>
  <si>
    <t>https://upload.wikimedia.org/wikipedia/commons/7/7d/Hydraulic_Force,_language_neutral.png</t>
  </si>
  <si>
    <t>Experimento Pascal</t>
  </si>
  <si>
    <t>Sustentación en un avión</t>
  </si>
  <si>
    <t>http://virutasf1.com/wp-content/uploads/2014/02/ala-avion.jpg</t>
  </si>
  <si>
    <t>https://pixabay.com/static/uploads/photo/2015/06/20/03/04/water-815475_960_720.jpg</t>
  </si>
  <si>
    <t>Flujo por un manguera</t>
  </si>
  <si>
    <t>http://4.bp.blogspot.com/-FrGt0iU2vzY/TgQSlUGPvCI/AAAAAAAAAAU/jwxmLLEsizA/s1600/Picture+2.png</t>
  </si>
  <si>
    <t>Ecuación de continuidad</t>
  </si>
  <si>
    <t xml:space="preserve">Imagen para ilustrar, ver muestra. Cambiar la región azul indicada por color verde, cambiar tipos de letra, cambiar color de las flechas por rojo.  </t>
  </si>
  <si>
    <t>http://www.torange-pt.com/photo/1/16/Hidrantes-na-rua-com-uma-mangueira-1235475752_66.jpg</t>
  </si>
  <si>
    <t>Ejemplo ecuación de continuidad</t>
  </si>
  <si>
    <t>https://download.e-bookshelf.de/download/0000/6383/61/L-X-0000638361-0001313845.XHTML/images/f0019-01.jpg</t>
  </si>
  <si>
    <t>Sustentación de un avión</t>
  </si>
  <si>
    <t xml:space="preserve">Imagen para ilustrar, ver muestra. Tener cuidado, pues las líneas de flujo no se pueden cruzar entre sí. </t>
  </si>
  <si>
    <t>https://upload.wikimedia.org/wikipedia/commons/7/7c/Chimney_Fire,Marlboro_Vt.jpg</t>
  </si>
  <si>
    <t xml:space="preserve">Chimenea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</si>
</sst>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3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6" fillId="0" borderId="5" xfId="0" applyFont="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3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2" zoomScale="120" zoomScaleNormal="120" zoomScalePageLayoutView="120" workbookViewId="0">
      <selection activeCell="B12" sqref="B12"/>
    </sheetView>
  </sheetViews>
  <sheetFormatPr baseColWidth="10" defaultColWidth="10.83203125" defaultRowHeight="13" x14ac:dyDescent="0"/>
  <cols>
    <col min="1" max="1" width="7" style="2" customWidth="1"/>
    <col min="2" max="2" width="68"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46.3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F7B</v>
      </c>
    </row>
    <row r="2" spans="1:16" ht="1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
      <c r="A3" s="1"/>
      <c r="B3" s="4" t="s">
        <v>8</v>
      </c>
      <c r="C3" s="87">
        <v>10</v>
      </c>
      <c r="D3" s="88"/>
      <c r="F3" s="80">
        <v>42246</v>
      </c>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5">
      <c r="A4" s="1"/>
      <c r="B4" s="4" t="s">
        <v>54</v>
      </c>
      <c r="C4" s="87" t="s">
        <v>193</v>
      </c>
      <c r="D4" s="88"/>
      <c r="E4" s="5"/>
      <c r="F4" s="37" t="s">
        <v>55</v>
      </c>
      <c r="G4" s="61" t="s">
        <v>189</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6" thickBot="1">
      <c r="A5" s="1"/>
      <c r="B5" s="6" t="s">
        <v>1</v>
      </c>
      <c r="C5" s="89" t="s">
        <v>188</v>
      </c>
      <c r="D5" s="90"/>
      <c r="E5" s="5"/>
      <c r="F5" s="37" t="str">
        <f>IF(G4="Recurso","Motor del recurso","")</f>
        <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t="s">
        <v>194</v>
      </c>
      <c r="C10" s="20" t="str">
        <f t="shared" ref="C10:C18" si="0">IF(OR(B10&lt;&gt;"",J10&lt;&gt;""),IF($G$4="Recurso",CONCATENATE($G$4," ",$G$5),$G$4),"")</f>
        <v>Cuaderno de Estudio</v>
      </c>
      <c r="D10" s="63" t="s">
        <v>187</v>
      </c>
      <c r="E10" s="63" t="s">
        <v>153</v>
      </c>
      <c r="F10" s="13" t="str">
        <f t="shared" ref="F10" si="1">IF(OR(B10&lt;&gt;"",J10&lt;&gt;""),CONCATENATE($C$7,"_",$A10,IF($G$4="Cuaderno de Estudio","_small",CONCATENATE(IF(I10="","","n"),IF(LEFT($G$5,1)="F",".jpg",".png")))),"")</f>
        <v>CN_10_07_CO_IMG01_small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195</v>
      </c>
      <c r="K10" s="64"/>
      <c r="O10" s="2" t="str">
        <f>'Definición técnica de imagenes'!A12</f>
        <v>M12D</v>
      </c>
    </row>
    <row r="11" spans="1:16" s="11" customFormat="1">
      <c r="A11" s="12" t="str">
        <f t="shared" ref="A11:A18" si="3">IF(OR(B11&lt;&gt;"",J11&lt;&gt;""),CONCATENATE(LEFT(A10,3),IF(MID(A10,4,2)+1&lt;10,CONCATENATE("0",MID(A10,4,2)+1))),"")</f>
        <v>IMG02</v>
      </c>
      <c r="B11" s="62" t="s">
        <v>196</v>
      </c>
      <c r="C11" s="20" t="str">
        <f t="shared" si="0"/>
        <v>Cuaderno de Estudio</v>
      </c>
      <c r="D11" s="63" t="s">
        <v>187</v>
      </c>
      <c r="E11" s="63" t="s">
        <v>153</v>
      </c>
      <c r="F11" s="13" t="str">
        <f t="shared" ref="F11:F74" si="4">IF(OR(B11&lt;&gt;"",J11&lt;&gt;""),CONCATENATE($C$7,"_",$A11,IF($G$4="Cuaderno de Estudio","_small",CONCATENATE(IF(I11="","","n"),IF(LEFT($G$5,1)="F",".jpg",".png")))),"")</f>
        <v>CN_10_07_CO_IMG02_small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197</v>
      </c>
      <c r="K11" s="65"/>
      <c r="O11" s="2" t="str">
        <f>'Definición técnica de imagenes'!A13</f>
        <v>M101</v>
      </c>
    </row>
    <row r="12" spans="1:16" s="11" customFormat="1" ht="26">
      <c r="A12" s="12" t="str">
        <f t="shared" si="3"/>
        <v>IMG03</v>
      </c>
      <c r="B12" s="62" t="s">
        <v>191</v>
      </c>
      <c r="C12" s="20" t="str">
        <f t="shared" si="0"/>
        <v>Cuaderno de Estudio</v>
      </c>
      <c r="D12" s="63" t="s">
        <v>190</v>
      </c>
      <c r="E12" s="63" t="s">
        <v>153</v>
      </c>
      <c r="F12" s="13" t="str">
        <f t="shared" si="4"/>
        <v>CN_10_07_CO_IMG03_small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198</v>
      </c>
      <c r="K12" s="64" t="s">
        <v>199</v>
      </c>
      <c r="O12" s="2" t="str">
        <f>'Definición técnica de imagenes'!A18</f>
        <v>Diaporama F1</v>
      </c>
    </row>
    <row r="13" spans="1:16" s="11" customFormat="1" ht="52">
      <c r="A13" s="12" t="str">
        <f t="shared" si="3"/>
        <v>IMG04</v>
      </c>
      <c r="B13" s="62" t="s">
        <v>200</v>
      </c>
      <c r="C13" s="20" t="str">
        <f t="shared" si="0"/>
        <v>Cuaderno de Estudio</v>
      </c>
      <c r="D13" s="63" t="s">
        <v>190</v>
      </c>
      <c r="E13" s="63" t="s">
        <v>153</v>
      </c>
      <c r="F13" s="13" t="str">
        <f t="shared" si="4"/>
        <v>CN_10_07_CO_IMG04_small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202</v>
      </c>
      <c r="K13" s="64" t="s">
        <v>201</v>
      </c>
      <c r="O13" s="2" t="str">
        <f>'Definición técnica de imagenes'!A19</f>
        <v>F4</v>
      </c>
    </row>
    <row r="14" spans="1:16" s="11" customFormat="1" ht="26">
      <c r="A14" s="12" t="str">
        <f t="shared" si="3"/>
        <v>IMG05</v>
      </c>
      <c r="B14" s="62" t="s">
        <v>203</v>
      </c>
      <c r="C14" s="20" t="str">
        <f t="shared" si="0"/>
        <v>Cuaderno de Estudio</v>
      </c>
      <c r="D14" s="63" t="s">
        <v>190</v>
      </c>
      <c r="E14" s="63" t="s">
        <v>153</v>
      </c>
      <c r="F14" s="13" t="str">
        <f t="shared" si="4"/>
        <v>CN_10_07_CO_IMG05_small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204</v>
      </c>
      <c r="K14" s="64"/>
      <c r="O14" s="2" t="str">
        <f>'Definición técnica de imagenes'!A22</f>
        <v>F6</v>
      </c>
    </row>
    <row r="15" spans="1:16" s="11" customFormat="1" ht="26">
      <c r="A15" s="12" t="str">
        <f t="shared" si="3"/>
        <v>IMG06</v>
      </c>
      <c r="B15" s="62" t="s">
        <v>203</v>
      </c>
      <c r="C15" s="20" t="str">
        <f t="shared" si="0"/>
        <v>Cuaderno de Estudio</v>
      </c>
      <c r="D15" s="63" t="s">
        <v>190</v>
      </c>
      <c r="E15" s="63" t="s">
        <v>153</v>
      </c>
      <c r="F15" s="13" t="str">
        <f t="shared" si="4"/>
        <v>CN_10_07_CO_IMG06_small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204</v>
      </c>
      <c r="K15" s="66"/>
      <c r="O15" s="2" t="str">
        <f>'Definición técnica de imagenes'!A24</f>
        <v>F6B</v>
      </c>
    </row>
    <row r="16" spans="1:16" s="11" customFormat="1" ht="26">
      <c r="A16" s="12" t="str">
        <f t="shared" si="3"/>
        <v>IMG07</v>
      </c>
      <c r="B16" s="62" t="s">
        <v>203</v>
      </c>
      <c r="C16" s="20" t="str">
        <f t="shared" si="0"/>
        <v>Cuaderno de Estudio</v>
      </c>
      <c r="D16" s="63" t="s">
        <v>190</v>
      </c>
      <c r="E16" s="63" t="s">
        <v>153</v>
      </c>
      <c r="F16" s="13" t="str">
        <f t="shared" si="4"/>
        <v>CN_10_07_CO_IMG07_small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CN_10_07_CO_IMG07_zoom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6" t="s">
        <v>204</v>
      </c>
      <c r="K16" s="68"/>
      <c r="O16" s="2" t="str">
        <f>'Definición técnica de imagenes'!A25</f>
        <v>F7</v>
      </c>
    </row>
    <row r="17" spans="1:15" s="11" customFormat="1" ht="26">
      <c r="A17" s="12" t="str">
        <f t="shared" si="3"/>
        <v>IMG08</v>
      </c>
      <c r="B17" s="62" t="s">
        <v>205</v>
      </c>
      <c r="C17" s="20" t="str">
        <f t="shared" si="0"/>
        <v>Cuaderno de Estudio</v>
      </c>
      <c r="D17" s="63" t="s">
        <v>190</v>
      </c>
      <c r="E17" s="63" t="s">
        <v>153</v>
      </c>
      <c r="F17" s="13" t="str">
        <f t="shared" si="4"/>
        <v>CN_10_07_CO_IMG08_small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CN_10_07_CO_IMG08_zoom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206</v>
      </c>
      <c r="K17" s="66"/>
      <c r="O17" s="2" t="str">
        <f>'Definición técnica de imagenes'!A27</f>
        <v>F7B</v>
      </c>
    </row>
    <row r="18" spans="1:15" s="11" customFormat="1" ht="52">
      <c r="A18" s="12" t="str">
        <f t="shared" si="3"/>
        <v>IMG09</v>
      </c>
      <c r="B18" s="62" t="s">
        <v>207</v>
      </c>
      <c r="C18" s="20" t="str">
        <f t="shared" si="0"/>
        <v>Cuaderno de Estudio</v>
      </c>
      <c r="D18" s="63" t="s">
        <v>190</v>
      </c>
      <c r="E18" s="63" t="s">
        <v>153</v>
      </c>
      <c r="F18" s="13" t="str">
        <f t="shared" si="4"/>
        <v>CN_10_07_CO_IMG09_small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CN_10_07_CO_IMG09_zoom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209</v>
      </c>
      <c r="K18" s="66" t="s">
        <v>208</v>
      </c>
      <c r="O18" s="2" t="str">
        <f>'Definición técnica de imagenes'!A30</f>
        <v>F8</v>
      </c>
    </row>
    <row r="19" spans="1:15" s="11" customFormat="1" ht="72">
      <c r="A19" s="12" t="str">
        <f t="shared" ref="A19:A46" si="6">IF(OR(B19&lt;&gt;"",J19&lt;&gt;""),CONCATENATE(LEFT(A18,3),IF(MID(A18,4,2)+1&lt;10,CONCATENATE("0",MID(A18,4,2)+1),MID(A18,4,2)+1)),"")</f>
        <v>IMG10</v>
      </c>
      <c r="B19" s="62" t="s">
        <v>210</v>
      </c>
      <c r="C19" s="20" t="str">
        <f t="shared" ref="C19:C46" si="7">IF(OR(B19&lt;&gt;"",J19&lt;&gt;""),IF($G$4="Recurso",CONCATENATE($G$4," ",$G$5),$G$4),"")</f>
        <v>Cuaderno de Estudio</v>
      </c>
      <c r="D19" s="63" t="s">
        <v>190</v>
      </c>
      <c r="E19" s="63" t="s">
        <v>153</v>
      </c>
      <c r="F19" s="13" t="str">
        <f t="shared" ref="F19:F46" si="8">IF(OR(B19&lt;&gt;"",J19&lt;&gt;""),CONCATENATE($C$7,"_",$A19,IF($G$4="Cuaderno de Estudio","_small",CONCATENATE(IF(I19="","","n"),IF(LEFT($G$5,1)="F",".jpg",".png")))),"")</f>
        <v>CN_10_07_CO_IMG10_small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ref="H19:H46" ca="1" si="9">IF(AND(I19&lt;&gt;"",I19&lt;&gt;0),IF(OR(B19&lt;&gt;"",J19&lt;&gt;""),CONCATENATE($C$7,"_",$A19,IF($G$4="Cuaderno de Estudio","_zoom",CONCATENATE("a",IF(LEFT($G$5,1)="F",".jpg",".png")))),""),"")</f>
        <v>CN_10_07_CO_IMG10_zoom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211</v>
      </c>
      <c r="K19" s="68" t="s">
        <v>212</v>
      </c>
      <c r="O19" s="2" t="str">
        <f>'Definición técnica de imagenes'!A31</f>
        <v>F10</v>
      </c>
    </row>
    <row r="20" spans="1:15" s="11" customFormat="1">
      <c r="A20" s="12" t="str">
        <f t="shared" si="6"/>
        <v>IMG11</v>
      </c>
      <c r="B20" s="62" t="s">
        <v>213</v>
      </c>
      <c r="C20" s="20" t="str">
        <f t="shared" si="7"/>
        <v>Cuaderno de Estudio</v>
      </c>
      <c r="D20" s="63" t="s">
        <v>187</v>
      </c>
      <c r="E20" s="63" t="s">
        <v>153</v>
      </c>
      <c r="F20" s="13" t="str">
        <f t="shared" si="8"/>
        <v>CN_10_07_CO_IMG11_small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9"/>
        <v>CN_10_07_CO_IMG11_zoom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7" t="s">
        <v>214</v>
      </c>
      <c r="K20" s="68"/>
      <c r="O20" s="2" t="str">
        <f>'Definición técnica de imagenes'!A32</f>
        <v>F10B</v>
      </c>
    </row>
    <row r="21" spans="1:15" s="11" customFormat="1" ht="26">
      <c r="A21" s="12" t="str">
        <f t="shared" si="6"/>
        <v>IMG12</v>
      </c>
      <c r="B21" s="62" t="s">
        <v>215</v>
      </c>
      <c r="C21" s="20" t="str">
        <f t="shared" si="7"/>
        <v>Cuaderno de Estudio</v>
      </c>
      <c r="D21" s="63" t="s">
        <v>190</v>
      </c>
      <c r="E21" s="63" t="s">
        <v>153</v>
      </c>
      <c r="F21" s="13" t="str">
        <f t="shared" si="8"/>
        <v>CN_10_07_CO_IMG12_small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9"/>
        <v>CN_10_07_CO_IMG12_zoom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4" t="s">
        <v>216</v>
      </c>
      <c r="K21" s="66"/>
      <c r="O21" s="2" t="str">
        <f>'Definición técnica de imagenes'!A33</f>
        <v>F11</v>
      </c>
    </row>
    <row r="22" spans="1:15" s="11" customFormat="1" ht="26">
      <c r="A22" s="12" t="str">
        <f t="shared" si="6"/>
        <v>IMG13</v>
      </c>
      <c r="B22" s="62" t="s">
        <v>217</v>
      </c>
      <c r="C22" s="20" t="str">
        <f t="shared" si="7"/>
        <v>Cuaderno de Estudio</v>
      </c>
      <c r="D22" s="63" t="s">
        <v>190</v>
      </c>
      <c r="E22" s="63" t="s">
        <v>153</v>
      </c>
      <c r="F22" s="13" t="str">
        <f t="shared" si="8"/>
        <v>CN_10_07_CO_IMG13_small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9"/>
        <v>CN_10_07_CO_IMG13_zoom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4" t="s">
        <v>218</v>
      </c>
      <c r="K22" s="66" t="s">
        <v>219</v>
      </c>
      <c r="O22" s="2" t="str">
        <f>'Definición técnica de imagenes'!A34</f>
        <v>F12</v>
      </c>
    </row>
    <row r="23" spans="1:15" s="11" customFormat="1" ht="26">
      <c r="A23" s="12" t="str">
        <f t="shared" si="6"/>
        <v>IMG14</v>
      </c>
      <c r="B23" s="62" t="s">
        <v>220</v>
      </c>
      <c r="C23" s="20" t="str">
        <f t="shared" si="7"/>
        <v>Cuaderno de Estudio</v>
      </c>
      <c r="D23" s="63" t="s">
        <v>187</v>
      </c>
      <c r="E23" s="63" t="s">
        <v>153</v>
      </c>
      <c r="F23" s="13" t="str">
        <f t="shared" si="8"/>
        <v>CN_10_07_CO_IMG14_small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9"/>
        <v>CN_10_07_CO_IMG14_zoom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3" t="s">
        <v>221</v>
      </c>
      <c r="K23" s="77"/>
      <c r="O23" s="2" t="str">
        <f>'Definición técnica de imagenes'!A35</f>
        <v>F13</v>
      </c>
    </row>
    <row r="24" spans="1:15" s="11" customFormat="1" ht="310" customHeight="1">
      <c r="A24" s="12" t="str">
        <f t="shared" si="6"/>
        <v>IMG15</v>
      </c>
      <c r="B24" s="62" t="s">
        <v>222</v>
      </c>
      <c r="C24" s="20" t="str">
        <f t="shared" si="7"/>
        <v>Cuaderno de Estudio</v>
      </c>
      <c r="D24" s="63" t="s">
        <v>190</v>
      </c>
      <c r="E24" s="63" t="s">
        <v>153</v>
      </c>
      <c r="F24" s="13" t="str">
        <f t="shared" si="8"/>
        <v>CN_10_07_CO_IMG15_small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9"/>
        <v>CN_10_07_CO_IMG15_zoom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4" t="s">
        <v>224</v>
      </c>
      <c r="K24" s="64" t="s">
        <v>223</v>
      </c>
      <c r="O24" s="2" t="str">
        <f>'Definición técnica de imagenes'!A37</f>
        <v>F13B</v>
      </c>
    </row>
    <row r="25" spans="1:15" s="11" customFormat="1" ht="26">
      <c r="A25" s="12" t="str">
        <f t="shared" si="6"/>
        <v>IMG16</v>
      </c>
      <c r="B25" s="62" t="s">
        <v>225</v>
      </c>
      <c r="C25" s="20" t="str">
        <f t="shared" si="7"/>
        <v>Cuaderno de Estudio</v>
      </c>
      <c r="D25" s="63" t="s">
        <v>187</v>
      </c>
      <c r="E25" s="63" t="s">
        <v>153</v>
      </c>
      <c r="F25" s="13" t="str">
        <f t="shared" si="8"/>
        <v>CN_10_07_CO_IMG16_small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9"/>
        <v>CN_10_07_CO_IMG16_zoom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226</v>
      </c>
      <c r="K25" s="65"/>
    </row>
    <row r="26" spans="1:15" s="11" customFormat="1" ht="26">
      <c r="A26" s="12" t="str">
        <f t="shared" si="6"/>
        <v>IMG17</v>
      </c>
      <c r="B26" s="62" t="s">
        <v>227</v>
      </c>
      <c r="C26" s="20" t="str">
        <f t="shared" si="7"/>
        <v>Cuaderno de Estudio</v>
      </c>
      <c r="D26" s="63" t="s">
        <v>187</v>
      </c>
      <c r="E26" s="63" t="s">
        <v>153</v>
      </c>
      <c r="F26" s="13" t="str">
        <f t="shared" si="8"/>
        <v>CN_10_07_CO_IMG17_small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9"/>
        <v>CN_10_07_CO_IMG17_zoom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228</v>
      </c>
      <c r="K26" s="64"/>
    </row>
    <row r="27" spans="1:15" s="11" customFormat="1">
      <c r="A27" s="12" t="str">
        <f t="shared" si="6"/>
        <v>IMG18</v>
      </c>
      <c r="B27" s="62" t="s">
        <v>229</v>
      </c>
      <c r="C27" s="20" t="str">
        <f t="shared" si="7"/>
        <v>Cuaderno de Estudio</v>
      </c>
      <c r="D27" s="63" t="s">
        <v>190</v>
      </c>
      <c r="E27" s="63" t="s">
        <v>153</v>
      </c>
      <c r="F27" s="13" t="str">
        <f t="shared" si="8"/>
        <v>CN_10_07_CO_IMG18_small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9"/>
        <v>CN_10_07_CO_IMG18_zoom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3" t="s">
        <v>235</v>
      </c>
      <c r="K27" s="64" t="s">
        <v>231</v>
      </c>
      <c r="O27" s="2"/>
    </row>
    <row r="28" spans="1:15" s="11" customFormat="1" ht="26">
      <c r="A28" s="12" t="str">
        <f t="shared" si="6"/>
        <v>IMG19</v>
      </c>
      <c r="B28" s="62" t="s">
        <v>232</v>
      </c>
      <c r="C28" s="20" t="str">
        <f t="shared" si="7"/>
        <v>Cuaderno de Estudio</v>
      </c>
      <c r="D28" s="63" t="s">
        <v>190</v>
      </c>
      <c r="E28" s="63" t="s">
        <v>153</v>
      </c>
      <c r="F28" s="13" t="str">
        <f t="shared" si="8"/>
        <v>CN_10_07_CO_IMG19_small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9"/>
        <v>CN_10_07_CO_IMG19_zoom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t="s">
        <v>233</v>
      </c>
      <c r="K28" s="64"/>
    </row>
    <row r="29" spans="1:15" s="11" customFormat="1" ht="26">
      <c r="A29" s="12" t="str">
        <f t="shared" si="6"/>
        <v>IMG20</v>
      </c>
      <c r="B29" s="62" t="s">
        <v>234</v>
      </c>
      <c r="C29" s="20" t="str">
        <f t="shared" si="7"/>
        <v>Cuaderno de Estudio</v>
      </c>
      <c r="D29" s="63" t="s">
        <v>190</v>
      </c>
      <c r="E29" s="63" t="s">
        <v>153</v>
      </c>
      <c r="F29" s="13" t="str">
        <f t="shared" si="8"/>
        <v>CN_10_07_CO_IMG20_small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9"/>
        <v>CN_10_07_CO_IMG20_zoom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t="s">
        <v>230</v>
      </c>
      <c r="K29" s="64"/>
    </row>
    <row r="30" spans="1:15" s="11" customFormat="1">
      <c r="A30" s="12" t="str">
        <f t="shared" si="6"/>
        <v>IMG21</v>
      </c>
      <c r="B30" s="62" t="s">
        <v>237</v>
      </c>
      <c r="C30" s="20" t="str">
        <f t="shared" si="7"/>
        <v>Cuaderno de Estudio</v>
      </c>
      <c r="D30" s="63" t="s">
        <v>190</v>
      </c>
      <c r="E30" s="63" t="s">
        <v>153</v>
      </c>
      <c r="F30" s="13" t="str">
        <f t="shared" si="8"/>
        <v>CN_10_07_CO_IMG21_small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9"/>
        <v>CN_10_07_CO_IMG21_zoom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t="s">
        <v>236</v>
      </c>
      <c r="K30" s="64" t="s">
        <v>231</v>
      </c>
    </row>
    <row r="31" spans="1:15" s="11" customFormat="1" ht="26">
      <c r="A31" s="12" t="str">
        <f t="shared" si="6"/>
        <v>IMG22</v>
      </c>
      <c r="B31" s="62" t="s">
        <v>238</v>
      </c>
      <c r="C31" s="20" t="str">
        <f t="shared" si="7"/>
        <v>Cuaderno de Estudio</v>
      </c>
      <c r="D31" s="63" t="s">
        <v>187</v>
      </c>
      <c r="E31" s="63" t="s">
        <v>153</v>
      </c>
      <c r="F31" s="13" t="str">
        <f t="shared" si="8"/>
        <v>CN_10_07_CO_IMG22_small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9"/>
        <v>CN_10_07_CO_IMG22_zoom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t="s">
        <v>239</v>
      </c>
      <c r="K31" s="64"/>
    </row>
    <row r="32" spans="1:15" s="11" customFormat="1" ht="65">
      <c r="A32" s="12" t="str">
        <f t="shared" si="6"/>
        <v>IMG23</v>
      </c>
      <c r="B32" s="62" t="s">
        <v>240</v>
      </c>
      <c r="C32" s="20" t="str">
        <f t="shared" si="7"/>
        <v>Cuaderno de Estudio</v>
      </c>
      <c r="D32" s="63" t="s">
        <v>190</v>
      </c>
      <c r="E32" s="63" t="s">
        <v>153</v>
      </c>
      <c r="F32" s="13" t="str">
        <f t="shared" si="8"/>
        <v>CN_10_07_CO_IMG23_small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9"/>
        <v>CN_10_07_CO_IMG23_zoom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t="s">
        <v>241</v>
      </c>
      <c r="K32" s="64" t="s">
        <v>242</v>
      </c>
    </row>
    <row r="33" spans="1:15" s="11" customFormat="1" ht="26">
      <c r="A33" s="12" t="str">
        <f t="shared" si="6"/>
        <v>IMG24</v>
      </c>
      <c r="B33" s="62" t="s">
        <v>243</v>
      </c>
      <c r="C33" s="20" t="str">
        <f t="shared" si="7"/>
        <v>Cuaderno de Estudio</v>
      </c>
      <c r="D33" s="63" t="s">
        <v>187</v>
      </c>
      <c r="E33" s="63" t="s">
        <v>153</v>
      </c>
      <c r="F33" s="13" t="str">
        <f t="shared" si="8"/>
        <v>CN_10_07_CO_IMG24_small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9"/>
        <v>CN_10_07_CO_IMG24_zoom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t="s">
        <v>244</v>
      </c>
      <c r="K33" s="64"/>
    </row>
    <row r="34" spans="1:15" s="11" customFormat="1" ht="39">
      <c r="A34" s="12" t="str">
        <f t="shared" si="6"/>
        <v>IMG25</v>
      </c>
      <c r="B34" s="62" t="s">
        <v>245</v>
      </c>
      <c r="C34" s="20" t="str">
        <f t="shared" si="7"/>
        <v>Cuaderno de Estudio</v>
      </c>
      <c r="D34" s="63" t="s">
        <v>190</v>
      </c>
      <c r="E34" s="63" t="s">
        <v>153</v>
      </c>
      <c r="F34" s="13" t="str">
        <f t="shared" si="8"/>
        <v>CN_10_07_CO_IMG25_small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9"/>
        <v>CN_10_07_CO_IMG25_zoom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t="s">
        <v>246</v>
      </c>
      <c r="K34" s="64" t="s">
        <v>247</v>
      </c>
      <c r="O34" s="2"/>
    </row>
    <row r="35" spans="1:15" s="11" customFormat="1" ht="26">
      <c r="A35" s="12" t="str">
        <f t="shared" si="6"/>
        <v>IMG26</v>
      </c>
      <c r="B35" s="62" t="s">
        <v>248</v>
      </c>
      <c r="C35" s="20" t="str">
        <f t="shared" si="7"/>
        <v>Cuaderno de Estudio</v>
      </c>
      <c r="D35" s="63" t="s">
        <v>187</v>
      </c>
      <c r="E35" s="63" t="s">
        <v>153</v>
      </c>
      <c r="F35" s="13" t="str">
        <f t="shared" si="8"/>
        <v>CN_10_07_CO_IMG26_small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9"/>
        <v>CN_10_07_CO_IMG26_zoom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4" t="s">
        <v>249</v>
      </c>
      <c r="K35" s="64"/>
      <c r="O35" s="2"/>
    </row>
    <row r="36" spans="1:15" s="11" customFormat="1">
      <c r="A36" s="12" t="str">
        <f t="shared" si="6"/>
        <v/>
      </c>
      <c r="B36" s="62"/>
      <c r="C36" s="20" t="str">
        <f t="shared" si="7"/>
        <v/>
      </c>
      <c r="D36" s="63"/>
      <c r="E36" s="63"/>
      <c r="F36" s="13" t="str">
        <f t="shared" si="8"/>
        <v/>
      </c>
      <c r="G36" s="13" t="str">
        <f ca="1">IF($F36&lt;&gt;"",IF($G$4="Recurso",VLOOKUP($E36,OFFSET('Definición técnica de imagenes'!$A$1,MATCH($G$5,'Definición técnica de imagenes'!$A$1:$A$104,0)-1,1,COUNTIF('Definición técnica de imagenes'!$A$3:$A$102,$G$5),5),5,FALSE),'Definición técnica de imagenes'!$F$16),"")</f>
        <v/>
      </c>
      <c r="H36" s="13" t="str">
        <f t="shared" ca="1" si="9"/>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4"/>
      <c r="O36" s="2"/>
    </row>
    <row r="37" spans="1:15" s="11" customFormat="1">
      <c r="A37" s="12" t="str">
        <f t="shared" si="6"/>
        <v/>
      </c>
      <c r="B37" s="62"/>
      <c r="C37" s="20" t="str">
        <f t="shared" si="7"/>
        <v/>
      </c>
      <c r="D37" s="63"/>
      <c r="E37" s="63"/>
      <c r="F37" s="13" t="str">
        <f t="shared" si="8"/>
        <v/>
      </c>
      <c r="G37" s="13" t="str">
        <f ca="1">IF($F37&lt;&gt;"",IF($G$4="Recurso",VLOOKUP($E37,OFFSET('Definición técnica de imagenes'!$A$1,MATCH($G$5,'Definición técnica de imagenes'!$A$1:$A$104,0)-1,1,COUNTIF('Definición técnica de imagenes'!$A$3:$A$102,$G$5),5),5,FALSE),'Definición técnica de imagenes'!$F$16),"")</f>
        <v/>
      </c>
      <c r="H37" s="13" t="str">
        <f t="shared" ca="1" si="9"/>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4"/>
      <c r="K37" s="64"/>
    </row>
    <row r="38" spans="1:15" s="11" customFormat="1">
      <c r="A38" s="12" t="str">
        <f t="shared" si="6"/>
        <v/>
      </c>
      <c r="B38" s="62"/>
      <c r="C38" s="20" t="str">
        <f t="shared" si="7"/>
        <v/>
      </c>
      <c r="D38" s="63"/>
      <c r="E38" s="63"/>
      <c r="F38" s="13" t="str">
        <f t="shared" si="8"/>
        <v/>
      </c>
      <c r="G38" s="13" t="str">
        <f ca="1">IF($F38&lt;&gt;"",IF($G$4="Recurso",VLOOKUP($E38,OFFSET('Definición técnica de imagenes'!$A$1,MATCH($G$5,'Definición técnica de imagenes'!$A$1:$A$104,0)-1,1,COUNTIF('Definición técnica de imagenes'!$A$3:$A$102,$G$5),5),5,FALSE),'Definición técnica de imagenes'!$F$16),"")</f>
        <v/>
      </c>
      <c r="H38" s="13" t="str">
        <f t="shared" ca="1" si="9"/>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c r="A39" s="12" t="str">
        <f t="shared" si="6"/>
        <v/>
      </c>
      <c r="B39" s="62"/>
      <c r="C39" s="20" t="str">
        <f t="shared" si="7"/>
        <v/>
      </c>
      <c r="D39" s="63"/>
      <c r="E39" s="63"/>
      <c r="F39" s="13" t="str">
        <f t="shared" si="8"/>
        <v/>
      </c>
      <c r="G39" s="13" t="str">
        <f ca="1">IF($F39&lt;&gt;"",IF($G$4="Recurso",VLOOKUP($E39,OFFSET('Definición técnica de imagenes'!$A$1,MATCH($G$5,'Definición técnica de imagenes'!$A$1:$A$104,0)-1,1,COUNTIF('Definición técnica de imagenes'!$A$3:$A$102,$G$5),5),5,FALSE),'Definición técnica de imagenes'!$F$16),"")</f>
        <v/>
      </c>
      <c r="H39" s="13" t="str">
        <f t="shared" ca="1" si="9"/>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9"/>
      <c r="K39" s="65"/>
    </row>
    <row r="40" spans="1:15" s="11" customFormat="1">
      <c r="A40" s="12" t="str">
        <f t="shared" si="6"/>
        <v/>
      </c>
      <c r="B40" s="62"/>
      <c r="C40" s="20" t="str">
        <f t="shared" si="7"/>
        <v/>
      </c>
      <c r="D40" s="63"/>
      <c r="E40" s="63"/>
      <c r="F40" s="13" t="str">
        <f t="shared" si="8"/>
        <v/>
      </c>
      <c r="G40" s="13" t="str">
        <f ca="1">IF($F40&lt;&gt;"",IF($G$4="Recurso",VLOOKUP($E40,OFFSET('Definición técnica de imagenes'!$A$1,MATCH($G$5,'Definición técnica de imagenes'!$A$1:$A$104,0)-1,1,COUNTIF('Definición técnica de imagenes'!$A$3:$A$102,$G$5),5),5,FALSE),'Definición técnica de imagenes'!$F$16),"")</f>
        <v/>
      </c>
      <c r="H40" s="13" t="str">
        <f t="shared" ca="1" si="9"/>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70"/>
      <c r="K40" s="65"/>
    </row>
    <row r="41" spans="1:15" s="11" customFormat="1">
      <c r="A41" s="12" t="str">
        <f t="shared" si="6"/>
        <v/>
      </c>
      <c r="B41" s="62"/>
      <c r="C41" s="20" t="str">
        <f t="shared" si="7"/>
        <v/>
      </c>
      <c r="D41" s="63"/>
      <c r="E41" s="63"/>
      <c r="F41" s="13" t="str">
        <f t="shared" si="8"/>
        <v/>
      </c>
      <c r="G41" s="13" t="str">
        <f ca="1">IF($F41&lt;&gt;"",IF($G$4="Recurso",VLOOKUP($E41,OFFSET('Definición técnica de imagenes'!$A$1,MATCH($G$5,'Definición técnica de imagenes'!$A$1:$A$104,0)-1,1,COUNTIF('Definición técnica de imagenes'!$A$3:$A$102,$G$5),5),5,FALSE),'Definición técnica de imagenes'!$F$16),"")</f>
        <v/>
      </c>
      <c r="H41" s="13" t="str">
        <f t="shared" ca="1" si="9"/>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si="7"/>
        <v/>
      </c>
      <c r="D42" s="63"/>
      <c r="E42" s="63"/>
      <c r="F42" s="13" t="str">
        <f t="shared" si="8"/>
        <v/>
      </c>
      <c r="G42" s="13" t="str">
        <f ca="1">IF($F42&lt;&gt;"",IF($G$4="Recurso",VLOOKUP($E42,OFFSET('Definición técnica de imagenes'!$A$1,MATCH($G$5,'Definición técnica de imagenes'!$A$1:$A$104,0)-1,1,COUNTIF('Definición técnica de imagenes'!$A$3:$A$102,$G$5),5),5,FALSE),'Definición técnica de imagenes'!$F$16),"")</f>
        <v/>
      </c>
      <c r="H42" s="13" t="str">
        <f t="shared" ca="1" si="9"/>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8"/>
        <v/>
      </c>
      <c r="G43" s="13" t="str">
        <f ca="1">IF($F43&lt;&gt;"",IF($G$4="Recurso",VLOOKUP($E43,OFFSET('Definición técnica de imagenes'!$A$1,MATCH($G$5,'Definición técnica de imagenes'!$A$1:$A$104,0)-1,1,COUNTIF('Definición técnica de imagenes'!$A$3:$A$102,$G$5),5),5,FALSE),'Definición técnica de imagenes'!$F$16),"")</f>
        <v/>
      </c>
      <c r="H43" s="13" t="str">
        <f t="shared" ca="1" si="9"/>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8"/>
        <v/>
      </c>
      <c r="G44" s="13" t="str">
        <f ca="1">IF($F44&lt;&gt;"",IF($G$4="Recurso",VLOOKUP($E44,OFFSET('Definición técnica de imagenes'!$A$1,MATCH($G$5,'Definición técnica de imagenes'!$A$1:$A$104,0)-1,1,COUNTIF('Definición técnica de imagenes'!$A$3:$A$102,$G$5),5),5,FALSE),'Definición técnica de imagenes'!$F$16),"")</f>
        <v/>
      </c>
      <c r="H44" s="13" t="str">
        <f t="shared" ca="1" si="9"/>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8"/>
        <v/>
      </c>
      <c r="G45" s="13" t="str">
        <f ca="1">IF($F45&lt;&gt;"",IF($G$4="Recurso",VLOOKUP($E45,OFFSET('Definición técnica de imagenes'!$A$1,MATCH($G$5,'Definición técnica de imagenes'!$A$1:$A$104,0)-1,1,COUNTIF('Definición técnica de imagenes'!$A$3:$A$102,$G$5),5),5,FALSE),'Definición técnica de imagenes'!$F$16),"")</f>
        <v/>
      </c>
      <c r="H45" s="13" t="str">
        <f t="shared" ca="1" si="9"/>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8"/>
        <v/>
      </c>
      <c r="G46" s="13" t="str">
        <f ca="1">IF($F46&lt;&gt;"",IF($G$4="Recurso",VLOOKUP($E46,OFFSET('Definición técnica de imagenes'!$A$1,MATCH($G$5,'Definición técnica de imagenes'!$A$1:$A$104,0)-1,1,COUNTIF('Definición técnica de imagenes'!$A$3:$A$102,$G$5),5),5,FALSE),'Definición técnica de imagenes'!$F$16),"")</f>
        <v/>
      </c>
      <c r="H46" s="13" t="str">
        <f t="shared" ca="1" si="9"/>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ref="A47:A50" si="10">IF(OR(B47&lt;&gt;"",J47&lt;&gt;""),CONCATENATE(LEFT(A46,3),IF(MID(A46,4,2)+1&lt;10,CONCATENATE("0",MID(A46,4,2)+1),MID(A46,4,2)+1)),"")</f>
        <v/>
      </c>
      <c r="B47" s="62"/>
      <c r="C47" s="20" t="str">
        <f t="shared" ref="C47:C73" si="11">IF(OR(B47&lt;&gt;"",J47&lt;&gt;""),IF($G$4="Recurso",CONCATENATE($G$4," ",$G$5),$G$4),"")</f>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10"/>
        <v/>
      </c>
      <c r="B48" s="62"/>
      <c r="C48" s="20" t="str">
        <f t="shared" si="11"/>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10"/>
        <v/>
      </c>
      <c r="B49" s="62"/>
      <c r="C49" s="20" t="str">
        <f t="shared" si="11"/>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10"/>
        <v/>
      </c>
      <c r="B50" s="62"/>
      <c r="C50" s="20" t="str">
        <f t="shared" si="11"/>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12">IF(OR(B51&lt;&gt;"",J51&lt;&gt;""),CONCATENATE(LEFT(A50,3),IF(MID(A50,4,2)+1&lt;10,CONCATENATE("0",MID(A50,4,2)+1),MID(A50,4,2)+1)),"")</f>
        <v/>
      </c>
      <c r="B51" s="62"/>
      <c r="C51" s="20" t="str">
        <f t="shared" si="11"/>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12"/>
        <v/>
      </c>
      <c r="B52" s="62"/>
      <c r="C52" s="20" t="str">
        <f t="shared" si="11"/>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12"/>
        <v/>
      </c>
      <c r="B53" s="62"/>
      <c r="C53" s="20" t="str">
        <f t="shared" si="11"/>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12"/>
        <v/>
      </c>
      <c r="B54" s="62"/>
      <c r="C54" s="20" t="str">
        <f t="shared" si="11"/>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12"/>
        <v/>
      </c>
      <c r="B55" s="62"/>
      <c r="C55" s="20" t="str">
        <f t="shared" si="11"/>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12"/>
        <v/>
      </c>
      <c r="B56" s="62"/>
      <c r="C56" s="20" t="str">
        <f t="shared" si="11"/>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12"/>
        <v/>
      </c>
      <c r="B57" s="62"/>
      <c r="C57" s="20" t="str">
        <f t="shared" si="11"/>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12"/>
        <v/>
      </c>
      <c r="B58" s="62"/>
      <c r="C58" s="20" t="str">
        <f t="shared" si="11"/>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12"/>
        <v/>
      </c>
      <c r="B59" s="62"/>
      <c r="C59" s="20" t="str">
        <f t="shared" si="11"/>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12"/>
        <v/>
      </c>
      <c r="B60" s="62"/>
      <c r="C60" s="20" t="str">
        <f t="shared" si="11"/>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12"/>
        <v/>
      </c>
      <c r="B61" s="62"/>
      <c r="C61" s="20" t="str">
        <f t="shared" si="11"/>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12"/>
        <v/>
      </c>
      <c r="B62" s="62"/>
      <c r="C62" s="20" t="str">
        <f t="shared" si="11"/>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12"/>
        <v/>
      </c>
      <c r="B63" s="62"/>
      <c r="C63" s="20" t="str">
        <f t="shared" si="11"/>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12"/>
        <v/>
      </c>
      <c r="B64" s="62"/>
      <c r="C64" s="20" t="str">
        <f t="shared" si="11"/>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12"/>
        <v/>
      </c>
      <c r="B65" s="62"/>
      <c r="C65" s="20" t="str">
        <f t="shared" si="11"/>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12"/>
        <v/>
      </c>
      <c r="B66" s="62"/>
      <c r="C66" s="20" t="str">
        <f t="shared" si="11"/>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12"/>
        <v/>
      </c>
      <c r="B67" s="62"/>
      <c r="C67" s="20" t="str">
        <f t="shared" si="11"/>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12"/>
        <v/>
      </c>
      <c r="B68" s="62"/>
      <c r="C68" s="20" t="str">
        <f t="shared" si="11"/>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12"/>
        <v/>
      </c>
      <c r="B69" s="62"/>
      <c r="C69" s="20" t="str">
        <f t="shared" si="11"/>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12"/>
        <v/>
      </c>
      <c r="B70" s="62"/>
      <c r="C70" s="20" t="str">
        <f t="shared" si="11"/>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12"/>
        <v/>
      </c>
      <c r="B71" s="62"/>
      <c r="C71" s="20" t="str">
        <f t="shared" si="11"/>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12"/>
        <v/>
      </c>
      <c r="B72" s="62"/>
      <c r="C72" s="20" t="str">
        <f t="shared" si="11"/>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12"/>
        <v/>
      </c>
      <c r="B73" s="62"/>
      <c r="C73" s="20" t="str">
        <f t="shared" si="11"/>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12"/>
        <v/>
      </c>
      <c r="B74" s="62"/>
      <c r="C74" s="20" t="str">
        <f t="shared" ref="C74:C105" si="13">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12"/>
        <v/>
      </c>
      <c r="B75" s="62"/>
      <c r="C75" s="20" t="str">
        <f t="shared" si="13"/>
        <v/>
      </c>
      <c r="D75" s="63"/>
      <c r="E75" s="63"/>
      <c r="F75" s="13" t="str">
        <f t="shared" ref="F75:F108" si="14">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5">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12"/>
        <v/>
      </c>
      <c r="B76" s="62"/>
      <c r="C76" s="20" t="str">
        <f t="shared" si="13"/>
        <v/>
      </c>
      <c r="D76" s="63"/>
      <c r="E76" s="63"/>
      <c r="F76" s="13" t="str">
        <f t="shared" si="14"/>
        <v/>
      </c>
      <c r="G76" s="13" t="str">
        <f ca="1">IF($F76&lt;&gt;"",IF($G$4="Recurso",VLOOKUP($E76,OFFSET('Definición técnica de imagenes'!$A$1,MATCH($G$5,'Definición técnica de imagenes'!$A$1:$A$104,0)-1,1,COUNTIF('Definición técnica de imagenes'!$A$3:$A$102,$G$5),5),5,FALSE),'Definición técnica de imagenes'!$F$16),"")</f>
        <v/>
      </c>
      <c r="H76" s="13" t="str">
        <f t="shared" ca="1" si="15"/>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12"/>
        <v/>
      </c>
      <c r="B77" s="62"/>
      <c r="C77" s="20" t="str">
        <f t="shared" si="13"/>
        <v/>
      </c>
      <c r="D77" s="63"/>
      <c r="E77" s="63"/>
      <c r="F77" s="13" t="str">
        <f t="shared" si="14"/>
        <v/>
      </c>
      <c r="G77" s="13" t="str">
        <f ca="1">IF($F77&lt;&gt;"",IF($G$4="Recurso",VLOOKUP($E77,OFFSET('Definición técnica de imagenes'!$A$1,MATCH($G$5,'Definición técnica de imagenes'!$A$1:$A$104,0)-1,1,COUNTIF('Definición técnica de imagenes'!$A$3:$A$102,$G$5),5),5,FALSE),'Definición técnica de imagenes'!$F$16),"")</f>
        <v/>
      </c>
      <c r="H77" s="13" t="str">
        <f t="shared" ca="1" si="15"/>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12"/>
        <v/>
      </c>
      <c r="B78" s="62"/>
      <c r="C78" s="20" t="str">
        <f t="shared" si="13"/>
        <v/>
      </c>
      <c r="D78" s="63"/>
      <c r="E78" s="63"/>
      <c r="F78" s="13" t="str">
        <f t="shared" si="14"/>
        <v/>
      </c>
      <c r="G78" s="13" t="str">
        <f ca="1">IF($F78&lt;&gt;"",IF($G$4="Recurso",VLOOKUP($E78,OFFSET('Definición técnica de imagenes'!$A$1,MATCH($G$5,'Definición técnica de imagenes'!$A$1:$A$104,0)-1,1,COUNTIF('Definición técnica de imagenes'!$A$3:$A$102,$G$5),5),5,FALSE),'Definición técnica de imagenes'!$F$16),"")</f>
        <v/>
      </c>
      <c r="H78" s="13" t="str">
        <f t="shared" ca="1" si="15"/>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12"/>
        <v/>
      </c>
      <c r="B79" s="62"/>
      <c r="C79" s="20" t="str">
        <f t="shared" si="13"/>
        <v/>
      </c>
      <c r="D79" s="63"/>
      <c r="E79" s="63"/>
      <c r="F79" s="13" t="str">
        <f t="shared" si="14"/>
        <v/>
      </c>
      <c r="G79" s="13" t="str">
        <f ca="1">IF($F79&lt;&gt;"",IF($G$4="Recurso",VLOOKUP($E79,OFFSET('Definición técnica de imagenes'!$A$1,MATCH($G$5,'Definición técnica de imagenes'!$A$1:$A$104,0)-1,1,COUNTIF('Definición técnica de imagenes'!$A$3:$A$102,$G$5),5),5,FALSE),'Definición técnica de imagenes'!$F$16),"")</f>
        <v/>
      </c>
      <c r="H79" s="13" t="str">
        <f t="shared" ca="1" si="15"/>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12"/>
        <v/>
      </c>
      <c r="B80" s="62"/>
      <c r="C80" s="20" t="str">
        <f t="shared" si="13"/>
        <v/>
      </c>
      <c r="D80" s="63"/>
      <c r="E80" s="63"/>
      <c r="F80" s="13" t="str">
        <f t="shared" si="14"/>
        <v/>
      </c>
      <c r="G80" s="13" t="str">
        <f ca="1">IF($F80&lt;&gt;"",IF($G$4="Recurso",VLOOKUP($E80,OFFSET('Definición técnica de imagenes'!$A$1,MATCH($G$5,'Definición técnica de imagenes'!$A$1:$A$104,0)-1,1,COUNTIF('Definición técnica de imagenes'!$A$3:$A$102,$G$5),5),5,FALSE),'Definición técnica de imagenes'!$F$16),"")</f>
        <v/>
      </c>
      <c r="H80" s="13" t="str">
        <f t="shared" ca="1" si="15"/>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12"/>
        <v/>
      </c>
      <c r="B81" s="62"/>
      <c r="C81" s="20" t="str">
        <f t="shared" si="13"/>
        <v/>
      </c>
      <c r="D81" s="63"/>
      <c r="E81" s="63"/>
      <c r="F81" s="13" t="str">
        <f t="shared" si="14"/>
        <v/>
      </c>
      <c r="G81" s="13" t="str">
        <f ca="1">IF($F81&lt;&gt;"",IF($G$4="Recurso",VLOOKUP($E81,OFFSET('Definición técnica de imagenes'!$A$1,MATCH($G$5,'Definición técnica de imagenes'!$A$1:$A$104,0)-1,1,COUNTIF('Definición técnica de imagenes'!$A$3:$A$102,$G$5),5),5,FALSE),'Definición técnica de imagenes'!$F$16),"")</f>
        <v/>
      </c>
      <c r="H81" s="13" t="str">
        <f t="shared" ca="1" si="15"/>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12"/>
        <v/>
      </c>
      <c r="B82" s="62"/>
      <c r="C82" s="20" t="str">
        <f t="shared" si="13"/>
        <v/>
      </c>
      <c r="D82" s="63"/>
      <c r="E82" s="63"/>
      <c r="F82" s="13" t="str">
        <f t="shared" si="14"/>
        <v/>
      </c>
      <c r="G82" s="13" t="str">
        <f ca="1">IF($F82&lt;&gt;"",IF($G$4="Recurso",VLOOKUP($E82,OFFSET('Definición técnica de imagenes'!$A$1,MATCH($G$5,'Definición técnica de imagenes'!$A$1:$A$104,0)-1,1,COUNTIF('Definición técnica de imagenes'!$A$3:$A$102,$G$5),5),5,FALSE),'Definición técnica de imagenes'!$F$16),"")</f>
        <v/>
      </c>
      <c r="H82" s="13" t="str">
        <f t="shared" ca="1" si="15"/>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6">IF(OR(B83&lt;&gt;"",J83&lt;&gt;""),CONCATENATE(LEFT(A82,3),IF(MID(A82,4,2)+1&lt;10,CONCATENATE("0",MID(A82,4,2)+1),MID(A82,4,2)+1)),"")</f>
        <v/>
      </c>
      <c r="B83" s="62"/>
      <c r="C83" s="20" t="str">
        <f t="shared" si="13"/>
        <v/>
      </c>
      <c r="D83" s="63"/>
      <c r="E83" s="63"/>
      <c r="F83" s="13" t="str">
        <f t="shared" si="14"/>
        <v/>
      </c>
      <c r="G83" s="13" t="str">
        <f ca="1">IF($F83&lt;&gt;"",IF($G$4="Recurso",VLOOKUP($E83,OFFSET('Definición técnica de imagenes'!$A$1,MATCH($G$5,'Definición técnica de imagenes'!$A$1:$A$104,0)-1,1,COUNTIF('Definición técnica de imagenes'!$A$3:$A$102,$G$5),5),5,FALSE),'Definición técnica de imagenes'!$F$16),"")</f>
        <v/>
      </c>
      <c r="H83" s="13" t="str">
        <f t="shared" ca="1" si="15"/>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6"/>
        <v/>
      </c>
      <c r="B84" s="62"/>
      <c r="C84" s="20" t="str">
        <f t="shared" si="13"/>
        <v/>
      </c>
      <c r="D84" s="63"/>
      <c r="E84" s="63"/>
      <c r="F84" s="13" t="str">
        <f t="shared" si="14"/>
        <v/>
      </c>
      <c r="G84" s="13" t="str">
        <f ca="1">IF($F84&lt;&gt;"",IF($G$4="Recurso",VLOOKUP($E84,OFFSET('Definición técnica de imagenes'!$A$1,MATCH($G$5,'Definición técnica de imagenes'!$A$1:$A$104,0)-1,1,COUNTIF('Definición técnica de imagenes'!$A$3:$A$102,$G$5),5),5,FALSE),'Definición técnica de imagenes'!$F$16),"")</f>
        <v/>
      </c>
      <c r="H84" s="13" t="str">
        <f t="shared" ca="1" si="15"/>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6"/>
        <v/>
      </c>
      <c r="B85" s="62"/>
      <c r="C85" s="20" t="str">
        <f t="shared" si="13"/>
        <v/>
      </c>
      <c r="D85" s="63"/>
      <c r="E85" s="63"/>
      <c r="F85" s="13" t="str">
        <f t="shared" si="14"/>
        <v/>
      </c>
      <c r="G85" s="13" t="str">
        <f ca="1">IF($F85&lt;&gt;"",IF($G$4="Recurso",VLOOKUP($E85,OFFSET('Definición técnica de imagenes'!$A$1,MATCH($G$5,'Definición técnica de imagenes'!$A$1:$A$104,0)-1,1,COUNTIF('Definición técnica de imagenes'!$A$3:$A$102,$G$5),5),5,FALSE),'Definición técnica de imagenes'!$F$16),"")</f>
        <v/>
      </c>
      <c r="H85" s="13" t="str">
        <f t="shared" ca="1" si="15"/>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6"/>
        <v/>
      </c>
      <c r="B86" s="62"/>
      <c r="C86" s="20" t="str">
        <f t="shared" si="13"/>
        <v/>
      </c>
      <c r="D86" s="63"/>
      <c r="E86" s="63"/>
      <c r="F86" s="13" t="str">
        <f t="shared" si="14"/>
        <v/>
      </c>
      <c r="G86" s="13" t="str">
        <f ca="1">IF($F86&lt;&gt;"",IF($G$4="Recurso",VLOOKUP($E86,OFFSET('Definición técnica de imagenes'!$A$1,MATCH($G$5,'Definición técnica de imagenes'!$A$1:$A$104,0)-1,1,COUNTIF('Definición técnica de imagenes'!$A$3:$A$102,$G$5),5),5,FALSE),'Definición técnica de imagenes'!$F$16),"")</f>
        <v/>
      </c>
      <c r="H86" s="13" t="str">
        <f t="shared" ca="1" si="15"/>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6"/>
        <v/>
      </c>
      <c r="B87" s="62"/>
      <c r="C87" s="20" t="str">
        <f t="shared" si="13"/>
        <v/>
      </c>
      <c r="D87" s="63"/>
      <c r="E87" s="63"/>
      <c r="F87" s="13" t="str">
        <f t="shared" si="14"/>
        <v/>
      </c>
      <c r="G87" s="13" t="str">
        <f ca="1">IF($F87&lt;&gt;"",IF($G$4="Recurso",VLOOKUP($E87,OFFSET('Definición técnica de imagenes'!$A$1,MATCH($G$5,'Definición técnica de imagenes'!$A$1:$A$104,0)-1,1,COUNTIF('Definición técnica de imagenes'!$A$3:$A$102,$G$5),5),5,FALSE),'Definición técnica de imagenes'!$F$16),"")</f>
        <v/>
      </c>
      <c r="H87" s="13" t="str">
        <f t="shared" ca="1" si="15"/>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6"/>
        <v/>
      </c>
      <c r="B88" s="62"/>
      <c r="C88" s="20" t="str">
        <f t="shared" si="13"/>
        <v/>
      </c>
      <c r="D88" s="63"/>
      <c r="E88" s="63"/>
      <c r="F88" s="13" t="str">
        <f t="shared" si="14"/>
        <v/>
      </c>
      <c r="G88" s="13" t="str">
        <f ca="1">IF($F88&lt;&gt;"",IF($G$4="Recurso",VLOOKUP($E88,OFFSET('Definición técnica de imagenes'!$A$1,MATCH($G$5,'Definición técnica de imagenes'!$A$1:$A$104,0)-1,1,COUNTIF('Definición técnica de imagenes'!$A$3:$A$102,$G$5),5),5,FALSE),'Definición técnica de imagenes'!$F$16),"")</f>
        <v/>
      </c>
      <c r="H88" s="13" t="str">
        <f t="shared" ca="1" si="15"/>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6"/>
        <v/>
      </c>
      <c r="B89" s="62"/>
      <c r="C89" s="20" t="str">
        <f t="shared" si="13"/>
        <v/>
      </c>
      <c r="D89" s="63"/>
      <c r="E89" s="63"/>
      <c r="F89" s="13" t="str">
        <f t="shared" si="14"/>
        <v/>
      </c>
      <c r="G89" s="13" t="str">
        <f ca="1">IF($F89&lt;&gt;"",IF($G$4="Recurso",VLOOKUP($E89,OFFSET('Definición técnica de imagenes'!$A$1,MATCH($G$5,'Definición técnica de imagenes'!$A$1:$A$104,0)-1,1,COUNTIF('Definición técnica de imagenes'!$A$3:$A$102,$G$5),5),5,FALSE),'Definición técnica de imagenes'!$F$16),"")</f>
        <v/>
      </c>
      <c r="H89" s="13" t="str">
        <f t="shared" ca="1" si="15"/>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6"/>
        <v/>
      </c>
      <c r="B90" s="62"/>
      <c r="C90" s="20" t="str">
        <f t="shared" si="13"/>
        <v/>
      </c>
      <c r="D90" s="63"/>
      <c r="E90" s="63"/>
      <c r="F90" s="13" t="str">
        <f t="shared" si="14"/>
        <v/>
      </c>
      <c r="G90" s="13" t="str">
        <f ca="1">IF($F90&lt;&gt;"",IF($G$4="Recurso",VLOOKUP($E90,OFFSET('Definición técnica de imagenes'!$A$1,MATCH($G$5,'Definición técnica de imagenes'!$A$1:$A$104,0)-1,1,COUNTIF('Definición técnica de imagenes'!$A$3:$A$102,$G$5),5),5,FALSE),'Definición técnica de imagenes'!$F$16),"")</f>
        <v/>
      </c>
      <c r="H90" s="13" t="str">
        <f t="shared" ca="1" si="15"/>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6"/>
        <v/>
      </c>
      <c r="B91" s="62"/>
      <c r="C91" s="20" t="str">
        <f t="shared" si="13"/>
        <v/>
      </c>
      <c r="D91" s="63"/>
      <c r="E91" s="63"/>
      <c r="F91" s="13" t="str">
        <f t="shared" si="14"/>
        <v/>
      </c>
      <c r="G91" s="13" t="str">
        <f ca="1">IF($F91&lt;&gt;"",IF($G$4="Recurso",VLOOKUP($E91,OFFSET('Definición técnica de imagenes'!$A$1,MATCH($G$5,'Definición técnica de imagenes'!$A$1:$A$104,0)-1,1,COUNTIF('Definición técnica de imagenes'!$A$3:$A$102,$G$5),5),5,FALSE),'Definición técnica de imagenes'!$F$16),"")</f>
        <v/>
      </c>
      <c r="H91" s="13" t="str">
        <f t="shared" ca="1" si="15"/>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6"/>
        <v/>
      </c>
      <c r="B92" s="62"/>
      <c r="C92" s="20" t="str">
        <f t="shared" si="13"/>
        <v/>
      </c>
      <c r="D92" s="63"/>
      <c r="E92" s="63"/>
      <c r="F92" s="13" t="str">
        <f t="shared" si="14"/>
        <v/>
      </c>
      <c r="G92" s="13" t="str">
        <f ca="1">IF($F92&lt;&gt;"",IF($G$4="Recurso",VLOOKUP($E92,OFFSET('Definición técnica de imagenes'!$A$1,MATCH($G$5,'Definición técnica de imagenes'!$A$1:$A$104,0)-1,1,COUNTIF('Definición técnica de imagenes'!$A$3:$A$102,$G$5),5),5,FALSE),'Definición técnica de imagenes'!$F$16),"")</f>
        <v/>
      </c>
      <c r="H92" s="13" t="str">
        <f t="shared" ca="1" si="15"/>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6"/>
        <v/>
      </c>
      <c r="B93" s="62"/>
      <c r="C93" s="20" t="str">
        <f t="shared" si="13"/>
        <v/>
      </c>
      <c r="D93" s="63"/>
      <c r="E93" s="63"/>
      <c r="F93" s="13" t="str">
        <f t="shared" si="14"/>
        <v/>
      </c>
      <c r="G93" s="13" t="str">
        <f ca="1">IF($F93&lt;&gt;"",IF($G$4="Recurso",VLOOKUP($E93,OFFSET('Definición técnica de imagenes'!$A$1,MATCH($G$5,'Definición técnica de imagenes'!$A$1:$A$104,0)-1,1,COUNTIF('Definición técnica de imagenes'!$A$3:$A$102,$G$5),5),5,FALSE),'Definición técnica de imagenes'!$F$16),"")</f>
        <v/>
      </c>
      <c r="H93" s="13" t="str">
        <f t="shared" ca="1" si="15"/>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6"/>
        <v/>
      </c>
      <c r="B94" s="62"/>
      <c r="C94" s="20" t="str">
        <f t="shared" si="13"/>
        <v/>
      </c>
      <c r="D94" s="63"/>
      <c r="E94" s="63"/>
      <c r="F94" s="13" t="str">
        <f t="shared" si="14"/>
        <v/>
      </c>
      <c r="G94" s="13" t="str">
        <f ca="1">IF($F94&lt;&gt;"",IF($G$4="Recurso",VLOOKUP($E94,OFFSET('Definición técnica de imagenes'!$A$1,MATCH($G$5,'Definición técnica de imagenes'!$A$1:$A$104,0)-1,1,COUNTIF('Definición técnica de imagenes'!$A$3:$A$102,$G$5),5),5,FALSE),'Definición técnica de imagenes'!$F$16),"")</f>
        <v/>
      </c>
      <c r="H94" s="13" t="str">
        <f t="shared" ca="1" si="15"/>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6"/>
        <v/>
      </c>
      <c r="B95" s="62"/>
      <c r="C95" s="20" t="str">
        <f t="shared" si="13"/>
        <v/>
      </c>
      <c r="D95" s="63"/>
      <c r="E95" s="63"/>
      <c r="F95" s="13" t="str">
        <f t="shared" si="14"/>
        <v/>
      </c>
      <c r="G95" s="13" t="str">
        <f ca="1">IF($F95&lt;&gt;"",IF($G$4="Recurso",VLOOKUP($E95,OFFSET('Definición técnica de imagenes'!$A$1,MATCH($G$5,'Definición técnica de imagenes'!$A$1:$A$104,0)-1,1,COUNTIF('Definición técnica de imagenes'!$A$3:$A$102,$G$5),5),5,FALSE),'Definición técnica de imagenes'!$F$16),"")</f>
        <v/>
      </c>
      <c r="H95" s="13" t="str">
        <f t="shared" ca="1" si="15"/>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6"/>
        <v/>
      </c>
      <c r="B96" s="62"/>
      <c r="C96" s="20" t="str">
        <f t="shared" si="13"/>
        <v/>
      </c>
      <c r="D96" s="63"/>
      <c r="E96" s="63"/>
      <c r="F96" s="13" t="str">
        <f t="shared" si="14"/>
        <v/>
      </c>
      <c r="G96" s="13" t="str">
        <f ca="1">IF($F96&lt;&gt;"",IF($G$4="Recurso",VLOOKUP($E96,OFFSET('Definición técnica de imagenes'!$A$1,MATCH($G$5,'Definición técnica de imagenes'!$A$1:$A$104,0)-1,1,COUNTIF('Definición técnica de imagenes'!$A$3:$A$102,$G$5),5),5,FALSE),'Definición técnica de imagenes'!$F$16),"")</f>
        <v/>
      </c>
      <c r="H96" s="13" t="str">
        <f t="shared" ca="1" si="15"/>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6"/>
        <v/>
      </c>
      <c r="B97" s="62"/>
      <c r="C97" s="20" t="str">
        <f t="shared" si="13"/>
        <v/>
      </c>
      <c r="D97" s="63"/>
      <c r="E97" s="63"/>
      <c r="F97" s="13" t="str">
        <f t="shared" si="14"/>
        <v/>
      </c>
      <c r="G97" s="13" t="str">
        <f ca="1">IF($F97&lt;&gt;"",IF($G$4="Recurso",VLOOKUP($E97,OFFSET('Definición técnica de imagenes'!$A$1,MATCH($G$5,'Definición técnica de imagenes'!$A$1:$A$104,0)-1,1,COUNTIF('Definición técnica de imagenes'!$A$3:$A$102,$G$5),5),5,FALSE),'Definición técnica de imagenes'!$F$16),"")</f>
        <v/>
      </c>
      <c r="H97" s="13" t="str">
        <f t="shared" ca="1" si="15"/>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6"/>
        <v/>
      </c>
      <c r="B98" s="62"/>
      <c r="C98" s="20" t="str">
        <f t="shared" si="13"/>
        <v/>
      </c>
      <c r="D98" s="63"/>
      <c r="E98" s="63"/>
      <c r="F98" s="13" t="str">
        <f t="shared" si="14"/>
        <v/>
      </c>
      <c r="G98" s="13" t="str">
        <f ca="1">IF($F98&lt;&gt;"",IF($G$4="Recurso",VLOOKUP($E98,OFFSET('Definición técnica de imagenes'!$A$1,MATCH($G$5,'Definición técnica de imagenes'!$A$1:$A$104,0)-1,1,COUNTIF('Definición técnica de imagenes'!$A$3:$A$102,$G$5),5),5,FALSE),'Definición técnica de imagenes'!$F$16),"")</f>
        <v/>
      </c>
      <c r="H98" s="13" t="str">
        <f t="shared" ca="1" si="15"/>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6"/>
        <v/>
      </c>
      <c r="B99" s="62"/>
      <c r="C99" s="20" t="str">
        <f t="shared" si="13"/>
        <v/>
      </c>
      <c r="D99" s="63"/>
      <c r="E99" s="63"/>
      <c r="F99" s="13" t="str">
        <f t="shared" si="14"/>
        <v/>
      </c>
      <c r="G99" s="13" t="str">
        <f ca="1">IF($F99&lt;&gt;"",IF($G$4="Recurso",VLOOKUP($E99,OFFSET('Definición técnica de imagenes'!$A$1,MATCH($G$5,'Definición técnica de imagenes'!$A$1:$A$104,0)-1,1,COUNTIF('Definición técnica de imagenes'!$A$3:$A$102,$G$5),5),5,FALSE),'Definición técnica de imagenes'!$F$16),"")</f>
        <v/>
      </c>
      <c r="H99" s="13" t="str">
        <f t="shared" ca="1" si="15"/>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6"/>
        <v/>
      </c>
      <c r="B100" s="62"/>
      <c r="C100" s="20" t="str">
        <f t="shared" si="13"/>
        <v/>
      </c>
      <c r="D100" s="63"/>
      <c r="E100" s="63"/>
      <c r="F100" s="13" t="str">
        <f t="shared" si="14"/>
        <v/>
      </c>
      <c r="G100" s="13" t="str">
        <f ca="1">IF($F100&lt;&gt;"",IF($G$4="Recurso",VLOOKUP($E100,OFFSET('Definición técnica de imagenes'!$A$1,MATCH($G$5,'Definición técnica de imagenes'!$A$1:$A$104,0)-1,1,COUNTIF('Definición técnica de imagenes'!$A$3:$A$102,$G$5),5),5,FALSE),'Definición técnica de imagenes'!$F$16),"")</f>
        <v/>
      </c>
      <c r="H100" s="13" t="str">
        <f t="shared" ca="1" si="15"/>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6"/>
        <v/>
      </c>
      <c r="B101" s="62"/>
      <c r="C101" s="20" t="str">
        <f t="shared" si="13"/>
        <v/>
      </c>
      <c r="D101" s="63"/>
      <c r="E101" s="63"/>
      <c r="F101" s="13" t="str">
        <f t="shared" si="14"/>
        <v/>
      </c>
      <c r="G101" s="13" t="str">
        <f ca="1">IF($F101&lt;&gt;"",IF($G$4="Recurso",VLOOKUP($E101,OFFSET('Definición técnica de imagenes'!$A$1,MATCH($G$5,'Definición técnica de imagenes'!$A$1:$A$104,0)-1,1,COUNTIF('Definición técnica de imagenes'!$A$3:$A$102,$G$5),5),5,FALSE),'Definición técnica de imagenes'!$F$16),"")</f>
        <v/>
      </c>
      <c r="H101" s="13" t="str">
        <f t="shared" ca="1" si="15"/>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6"/>
        <v/>
      </c>
      <c r="B102" s="62"/>
      <c r="C102" s="20" t="str">
        <f t="shared" si="13"/>
        <v/>
      </c>
      <c r="D102" s="63"/>
      <c r="E102" s="63"/>
      <c r="F102" s="13" t="str">
        <f t="shared" si="14"/>
        <v/>
      </c>
      <c r="G102" s="13" t="str">
        <f ca="1">IF($F102&lt;&gt;"",IF($G$4="Recurso",VLOOKUP($E102,OFFSET('Definición técnica de imagenes'!$A$1,MATCH($G$5,'Definición técnica de imagenes'!$A$1:$A$104,0)-1,1,COUNTIF('Definición técnica de imagenes'!$A$3:$A$102,$G$5),5),5,FALSE),'Definición técnica de imagenes'!$F$16),"")</f>
        <v/>
      </c>
      <c r="H102" s="13" t="str">
        <f t="shared" ca="1" si="15"/>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6"/>
        <v/>
      </c>
      <c r="B103" s="62"/>
      <c r="C103" s="20" t="str">
        <f t="shared" si="13"/>
        <v/>
      </c>
      <c r="D103" s="63"/>
      <c r="E103" s="63"/>
      <c r="F103" s="13" t="str">
        <f t="shared" si="14"/>
        <v/>
      </c>
      <c r="G103" s="13" t="str">
        <f ca="1">IF($F103&lt;&gt;"",IF($G$4="Recurso",VLOOKUP($E103,OFFSET('Definición técnica de imagenes'!$A$1,MATCH($G$5,'Definición técnica de imagenes'!$A$1:$A$104,0)-1,1,COUNTIF('Definición técnica de imagenes'!$A$3:$A$102,$G$5),5),5,FALSE),'Definición técnica de imagenes'!$F$16),"")</f>
        <v/>
      </c>
      <c r="H103" s="13" t="str">
        <f t="shared" ca="1" si="15"/>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6"/>
        <v/>
      </c>
      <c r="B104" s="62"/>
      <c r="C104" s="20" t="str">
        <f t="shared" si="13"/>
        <v/>
      </c>
      <c r="D104" s="63"/>
      <c r="E104" s="63"/>
      <c r="F104" s="13" t="str">
        <f t="shared" si="14"/>
        <v/>
      </c>
      <c r="G104" s="13" t="str">
        <f ca="1">IF($F104&lt;&gt;"",IF($G$4="Recurso",VLOOKUP($E104,OFFSET('Definición técnica de imagenes'!$A$1,MATCH($G$5,'Definición técnica de imagenes'!$A$1:$A$104,0)-1,1,COUNTIF('Definición técnica de imagenes'!$A$3:$A$102,$G$5),5),5,FALSE),'Definición técnica de imagenes'!$F$16),"")</f>
        <v/>
      </c>
      <c r="H104" s="13" t="str">
        <f t="shared" ca="1" si="15"/>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6"/>
        <v/>
      </c>
      <c r="B105" s="62"/>
      <c r="C105" s="20" t="str">
        <f t="shared" si="13"/>
        <v/>
      </c>
      <c r="D105" s="63"/>
      <c r="E105" s="63"/>
      <c r="F105" s="13" t="str">
        <f t="shared" si="14"/>
        <v/>
      </c>
      <c r="G105" s="13" t="str">
        <f ca="1">IF($F105&lt;&gt;"",IF($G$4="Recurso",VLOOKUP($E105,OFFSET('Definición técnica de imagenes'!$A$1,MATCH($G$5,'Definición técnica de imagenes'!$A$1:$A$104,0)-1,1,COUNTIF('Definición técnica de imagenes'!$A$3:$A$102,$G$5),5),5,FALSE),'Definición técnica de imagenes'!$F$16),"")</f>
        <v/>
      </c>
      <c r="H105" s="13" t="str">
        <f t="shared" ca="1" si="15"/>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6"/>
        <v/>
      </c>
      <c r="B106" s="62"/>
      <c r="C106" s="20" t="str">
        <f>IF(OR(B106&lt;&gt;"",J106&lt;&gt;""),IF($G$4="Recurso",CONCATENATE($G$4," ",$G$5),$G$4),"")</f>
        <v/>
      </c>
      <c r="D106" s="63"/>
      <c r="E106" s="63"/>
      <c r="F106" s="13" t="str">
        <f t="shared" si="14"/>
        <v/>
      </c>
      <c r="G106" s="13" t="str">
        <f ca="1">IF($F106&lt;&gt;"",IF($G$4="Recurso",VLOOKUP($E106,OFFSET('Definición técnica de imagenes'!$A$1,MATCH($G$5,'Definición técnica de imagenes'!$A$1:$A$104,0)-1,1,COUNTIF('Definición técnica de imagenes'!$A$3:$A$102,$G$5),5),5,FALSE),'Definición técnica de imagenes'!$F$16),"")</f>
        <v/>
      </c>
      <c r="H106" s="13" t="str">
        <f t="shared" ca="1" si="15"/>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6"/>
        <v/>
      </c>
      <c r="B107" s="62"/>
      <c r="C107" s="20" t="str">
        <f>IF(OR(B107&lt;&gt;"",J107&lt;&gt;""),IF($G$4="Recurso",CONCATENATE($G$4," ",$G$5),$G$4),"")</f>
        <v/>
      </c>
      <c r="D107" s="63"/>
      <c r="E107" s="63"/>
      <c r="F107" s="13" t="str">
        <f t="shared" si="14"/>
        <v/>
      </c>
      <c r="G107" s="13" t="str">
        <f ca="1">IF($F107&lt;&gt;"",IF($G$4="Recurso",VLOOKUP($E107,OFFSET('Definición técnica de imagenes'!$A$1,MATCH($G$5,'Definición técnica de imagenes'!$A$1:$A$104,0)-1,1,COUNTIF('Definición técnica de imagenes'!$A$3:$A$102,$G$5),5),5,FALSE),'Definición técnica de imagenes'!$F$16),"")</f>
        <v/>
      </c>
      <c r="H107" s="13" t="str">
        <f t="shared" ca="1" si="15"/>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6"/>
        <v/>
      </c>
      <c r="B108" s="62"/>
      <c r="C108" s="20" t="str">
        <f>IF(OR(B108&lt;&gt;"",J108&lt;&gt;""),IF($G$4="Recurso",CONCATENATE($G$4," ",$G$5),$G$4),"")</f>
        <v/>
      </c>
      <c r="D108" s="63"/>
      <c r="E108" s="63"/>
      <c r="F108" s="13" t="str">
        <f t="shared" si="14"/>
        <v/>
      </c>
      <c r="G108" s="13" t="str">
        <f ca="1">IF($F108&lt;&gt;"",IF($G$4="Recurso",VLOOKUP($E108,OFFSET('Definición técnica de imagenes'!$A$1,MATCH($G$5,'Definición técnica de imagenes'!$A$1:$A$104,0)-1,1,COUNTIF('Definición técnica de imagenes'!$A$3:$A$102,$G$5),5),5,FALSE),'Definición técnica de imagenes'!$F$16),"")</f>
        <v/>
      </c>
      <c r="H108" s="13" t="str">
        <f t="shared" ca="1" si="15"/>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disablePrompts="1"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topLeftCell="C1"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2016-01-24T00:12:39Z</dcterms:modified>
</cp:coreProperties>
</file>