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09_09_CO_UNI\"/>
    </mc:Choice>
  </mc:AlternateContent>
  <workbookProtection workbookAlgorithmName="SHA-512" workbookHashValue="hX79YNGfHMUCcosWMoH0GQuhNo2gkebFrfW3do2TOcvwqaujU9m0uwOL5UkRtWEspAy/ISD2JB8+jf057W9mVA==" workbookSaltValue="uRz/CDpmZ5ecKheoN1C0Jw==" workbookSpinCount="100000" lockStructure="1"/>
  <bookViews>
    <workbookView minimized="1"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<sst xmlns="http://schemas.openxmlformats.org/spreadsheetml/2006/main" count="397" uniqueCount="197">
  <si>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</si>
  <si>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</si>
  <si>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</si>
  <si>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</si>
  <si>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</si>
  <si>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</si>
  <si>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</si>
  <si>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</si>
  <si>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</si>
  <si>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</si>
  <si>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</si>
  <si>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</si>
  <si>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</si>
  <si>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</si>
  <si>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</si>
  <si>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</si>
  <si>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</si>
  <si>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</si>
  <si>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</si>
  <si>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</si>
  <si>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</si>
  <si>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</si>
  <si>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</si>
  <si>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</si>
  <si>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</si>
  <si>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</si>
  <si>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</si>
  <si>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</si>
  <si>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</si>
  <si>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</si>
  <si>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</si>
  <si>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</si>
  <si>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</si>
  <si>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</si>
  <si>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</si>
  <si>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</si>
  <si>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</si>
  <si>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</si>
  <si>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</si>
  <si>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</si>
  <si>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</si>
  <si>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</si>
  <si>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</si>
  <si>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</si>
  <si>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</si>
  <si>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</si>
  <si>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</si>
  <si>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</si>
  <si>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</si>
  <si>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</si>
  <si>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</si>
  <si>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</si>
  <si>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</si>
  <si>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</si>
  <si>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</si>
  <si>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</si>
  <si>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</si>
  <si>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</si>
  <si>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</si>
  <si>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</si>
  <si>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</si>
  <si>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</si>
  <si>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</si>
  <si>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</si>
  <si>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</si>
  <si>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</si>
  <si>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</si>
  <si>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</si>
  <si>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</si>
  <si>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</si>
  <si>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</si>
  <si>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</si>
  <si>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</si>
  <si>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</si>
  <si>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</si>
  <si>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</si>
  <si>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</si>
  <si>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</si>
  <si>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</si>
  <si>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</si>
  <si>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</si>
  <si>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</si>
  <si>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</si>
  <si>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</si>
  <si>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</si>
  <si>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</si>
  <si>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</si>
  <si>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</si>
  <si>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</si>
  <si>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</si>
  <si>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</si>
  <si>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</si>
  <si>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</si>
  <si>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</si>
  <si>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</si>
  <si>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</si>
  <si>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</si>
  <si>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</si>
  <si>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</si>
  <si>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</si>
  <si>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</si>
  <si>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</si>
  <si>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</si>
  <si>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</si>
  <si>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</si>
  <si>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</si>
  <si>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</si>
  <si>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</si>
  <si>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</si>
  <si>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</si>
  <si>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</si>
  <si>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</si>
  <si>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</si>
  <si>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</si>
  <si>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</si>
  <si>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</si>
  <si>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</si>
  <si>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</si>
  <si>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</si>
  <si>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</si>
  <si>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</si>
  <si>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</si>
  <si>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</si>
  <si>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</si>
  <si>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</si>
  <si>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</si>
  <si>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</si>
  <si>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</si>
  <si>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</si>
  <si>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</si>
  <si>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</si>
  <si>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</si>
  <si>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</si>
  <si>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</si>
  <si>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</si>
  <si>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</si>
  <si>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</si>
  <si>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</si>
  <si>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</si>
  <si>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</si>
  <si>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</si>
  <si>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</si>
  <si>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</si>
  <si>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</si>
  <si>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</si>
  <si>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</si>
  <si>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</si>
  <si>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</si>
  <si>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</si>
  <si>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</si>
  <si>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</si>
  <si>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</si>
  <si>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</si>
  <si>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</si>
  <si>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</si>
  <si>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</si>
  <si>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</si>
  <si>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</si>
  <si>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</si>
  <si>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</si>
  <si>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</si>
  <si>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</si>
  <si>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</si>
  <si>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</si>
  <si>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</si>
  <si>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</si>
  <si>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</si>
  <si>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</si>
  <si>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</si>
  <si>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</si>
  <si>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</si>
  <si>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</si>
  <si>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</si>
  <si>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</si>
  <si>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</si>
  <si>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</si>
  <si>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</si>
  <si>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</si>
  <si>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</si>
  <si>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</si>
  <si>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</si>
  <si>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</si>
  <si>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</si>
  <si>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</si>
  <si>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</si>
  <si>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</si>
  <si>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</si>
  <si>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t>
  </si>
  <si>
    <t>Lyz Marcela Bernal Gómez</t>
  </si>
  <si>
    <t>Fotografía</t>
  </si>
  <si>
    <t>Ilustración</t>
  </si>
  <si>
    <t>Ver observaciones y descripción</t>
  </si>
  <si>
    <t>CN_09_09_REC10</t>
  </si>
  <si>
    <t>Cambiar el vaso por un balón aforado como el que se encuentra en la parte superior derecha de la imagen guía. Hacer el zoom y el resto de la información que se presenta en la imagen guía. El balon aforado debe evidenciar que tiene agua. Manejar el color de fondo como el que se deja en la imagen guía. Por favor  dejar la ilustración hacia la derecha de tal manera que el texto se pueda ubicar a la izquierda</t>
  </si>
  <si>
    <t>Por favor  dejar la imagen hacia la derecha de tal manera que el texto se pueda ubicar a la izquierda</t>
  </si>
  <si>
    <t>Se deja imagen guía para el desarrollo. Tener en cuenta los colores de los átomos. En el caso de las moléculas de agua, solo hacer la notación en una de las moléculas. Hacerla en fondo blanco. La ilustración después de la flecha debe manejar las mismas esferas que antes de la flecha. Por favor  dejar la ilustración hacia la derecha de tal manera que el texto se pueda ubicar a la izquierda</t>
  </si>
  <si>
    <t>Se deja imagen guía para el desarrollo. Tener en cuenta los colores de los átomos. En el caso de las moléculas de agua, solo hacer la notación en una de las moléculas. Hacerla en fondo blanco. Por favor  dejar la ilustración hacia la derecha de tal manera que el texto se pueda ubicar a la izquierda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</si>
</sst>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23"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981075</xdr:colOff>
      <xdr:row>9</xdr:row>
      <xdr:rowOff>152400</xdr:rowOff>
    </xdr:from>
    <xdr:to>
      <xdr:col>9</xdr:col>
      <xdr:colOff>1662744</xdr:colOff>
      <xdr:row>9</xdr:row>
      <xdr:rowOff>781050</xdr:rowOff>
    </xdr:to>
    <xdr:pic>
      <xdr:nvPicPr>
        <xdr:cNvPr id="2" name="Imagen 1" descr="Chemical glassware with colored liquids inside bottl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87550" y="2286000"/>
          <a:ext cx="681669"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1000126</xdr:colOff>
      <xdr:row>10</xdr:row>
      <xdr:rowOff>133350</xdr:rowOff>
    </xdr:from>
    <xdr:to>
      <xdr:col>9</xdr:col>
      <xdr:colOff>1643063</xdr:colOff>
      <xdr:row>10</xdr:row>
      <xdr:rowOff>790574</xdr:rowOff>
    </xdr:to>
    <xdr:pic>
      <xdr:nvPicPr>
        <xdr:cNvPr id="3" name="Imagen 2" descr="making tea. isolated on white, studio shot, close u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06601" y="3133725"/>
          <a:ext cx="642937" cy="657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916782</xdr:colOff>
      <xdr:row>11</xdr:row>
      <xdr:rowOff>238125</xdr:rowOff>
    </xdr:from>
    <xdr:to>
      <xdr:col>9</xdr:col>
      <xdr:colOff>1720006</xdr:colOff>
      <xdr:row>11</xdr:row>
      <xdr:rowOff>809624</xdr:rowOff>
    </xdr:to>
    <xdr:pic>
      <xdr:nvPicPr>
        <xdr:cNvPr id="4" name="Imagen 3" descr="Gold medal in the foreground on yellow blue ribbo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08970" y="4131469"/>
          <a:ext cx="803224" cy="571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809371</xdr:colOff>
      <xdr:row>12</xdr:row>
      <xdr:rowOff>83344</xdr:rowOff>
    </xdr:from>
    <xdr:to>
      <xdr:col>9</xdr:col>
      <xdr:colOff>1881187</xdr:colOff>
      <xdr:row>12</xdr:row>
      <xdr:rowOff>833437</xdr:rowOff>
    </xdr:to>
    <xdr:pic>
      <xdr:nvPicPr>
        <xdr:cNvPr id="5" name="Imagen 4" descr="Stainless steel kitchenware on table, on light backgroun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01559" y="4869657"/>
          <a:ext cx="1071816" cy="750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833438</xdr:colOff>
      <xdr:row>13</xdr:row>
      <xdr:rowOff>107157</xdr:rowOff>
    </xdr:from>
    <xdr:to>
      <xdr:col>9</xdr:col>
      <xdr:colOff>1881187</xdr:colOff>
      <xdr:row>14</xdr:row>
      <xdr:rowOff>5222</xdr:rowOff>
    </xdr:to>
    <xdr:pic>
      <xdr:nvPicPr>
        <xdr:cNvPr id="6" name="Imagen 5" descr="Macro black bubbles on the glass wall of cola"/>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525626" y="5762626"/>
          <a:ext cx="1047749" cy="731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892968</xdr:colOff>
      <xdr:row>14</xdr:row>
      <xdr:rowOff>196105</xdr:rowOff>
    </xdr:from>
    <xdr:to>
      <xdr:col>9</xdr:col>
      <xdr:colOff>1785937</xdr:colOff>
      <xdr:row>14</xdr:row>
      <xdr:rowOff>821531</xdr:rowOff>
    </xdr:to>
    <xdr:pic>
      <xdr:nvPicPr>
        <xdr:cNvPr id="7" name="Imagen 6" descr="dandelion on a blue background"/>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585156" y="6685011"/>
          <a:ext cx="892969" cy="625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1119187</xdr:colOff>
      <xdr:row>15</xdr:row>
      <xdr:rowOff>142875</xdr:rowOff>
    </xdr:from>
    <xdr:to>
      <xdr:col>9</xdr:col>
      <xdr:colOff>1591152</xdr:colOff>
      <xdr:row>15</xdr:row>
      <xdr:rowOff>781049</xdr:rowOff>
    </xdr:to>
    <xdr:pic>
      <xdr:nvPicPr>
        <xdr:cNvPr id="8" name="Imagen 7" descr="Little spoon pouring powder on water glass"/>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11375" y="7512844"/>
          <a:ext cx="471965" cy="638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71436</xdr:colOff>
      <xdr:row>16</xdr:row>
      <xdr:rowOff>95250</xdr:rowOff>
    </xdr:from>
    <xdr:to>
      <xdr:col>9</xdr:col>
      <xdr:colOff>3548062</xdr:colOff>
      <xdr:row>16</xdr:row>
      <xdr:rowOff>2332458</xdr:rowOff>
    </xdr:to>
    <xdr:pic>
      <xdr:nvPicPr>
        <xdr:cNvPr id="9" name="Imagen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63624" y="8346281"/>
          <a:ext cx="3476626" cy="2237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xdr:colOff>
      <xdr:row>18</xdr:row>
      <xdr:rowOff>71437</xdr:rowOff>
    </xdr:from>
    <xdr:to>
      <xdr:col>9</xdr:col>
      <xdr:colOff>3607593</xdr:colOff>
      <xdr:row>18</xdr:row>
      <xdr:rowOff>1488280</xdr:rowOff>
    </xdr:to>
    <xdr:pic>
      <xdr:nvPicPr>
        <xdr:cNvPr id="11" name="Imagen 10"/>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39813" y="12430125"/>
          <a:ext cx="3559968" cy="1416843"/>
        </a:xfrm>
        <a:prstGeom prst="rect">
          <a:avLst/>
        </a:prstGeom>
        <a:noFill/>
        <a:ln>
          <a:noFill/>
        </a:ln>
      </xdr:spPr>
    </xdr:pic>
    <xdr:clientData/>
  </xdr:twoCellAnchor>
  <xdr:twoCellAnchor editAs="oneCell">
    <xdr:from>
      <xdr:col>9</xdr:col>
      <xdr:colOff>23811</xdr:colOff>
      <xdr:row>17</xdr:row>
      <xdr:rowOff>202407</xdr:rowOff>
    </xdr:from>
    <xdr:to>
      <xdr:col>9</xdr:col>
      <xdr:colOff>3476625</xdr:colOff>
      <xdr:row>17</xdr:row>
      <xdr:rowOff>1595437</xdr:rowOff>
    </xdr:to>
    <xdr:pic>
      <xdr:nvPicPr>
        <xdr:cNvPr id="13" name="Imagen 12"/>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5999" y="10858501"/>
          <a:ext cx="3452814" cy="13930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2" activePane="bottomLeft" state="frozen"/>
      <selection pane="bottomLeft" activeCell="D15" sqref="D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7.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68.25" customHeight="1" x14ac:dyDescent="0.25">
      <c r="A10" s="12" t="str">
        <f>IF(OR(B10&lt;&gt;"",J10&lt;&gt;""),"IMG01","")</f>
        <v>IMG01</v>
      </c>
      <c r="B10" s="77">
        <v>103818311</v>
      </c>
      <c r="C10" s="20" t="str">
        <f t="shared" ref="C10:C41" si="0">IF(OR(B10&lt;&gt;"",J10&lt;&gt;""),IF($G$4="Recurso",CONCATENATE($G$4," ",$G$5),$G$4),"")</f>
        <v>Recurso Diaporama F1</v>
      </c>
      <c r="D10" s="63" t="s">
        <v>189</v>
      </c>
      <c r="E10" s="63" t="s">
        <v>155</v>
      </c>
      <c r="F10" s="13" t="str">
        <f t="shared" ref="F10" ca="1" si="1">IF(OR(B10&lt;&gt;"",J10&lt;&gt;""),CONCATENATE($C$7,"_",$A10,IF($G$4="Cuaderno de Estudio","_small",CONCATENATE(IF(I10="","","n"),IF(LEFT($G$5,1)="F",".jpg",".png")))),"")</f>
        <v>CN_09_09_REC10_IMG01.png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c r="K10" s="64" t="s">
        <v>194</v>
      </c>
      <c r="O10" s="2" t="str">
        <f>'Definición técnica de imagenes'!A12</f>
        <v>M12D</v>
      </c>
    </row>
    <row r="11" spans="1:16" s="11" customFormat="1" ht="68.25" customHeight="1" x14ac:dyDescent="0.25">
      <c r="A11" s="12" t="str">
        <f t="shared" ref="A11:A18" si="3">IF(OR(B11&lt;&gt;"",J11&lt;&gt;""),CONCATENATE(LEFT(A10,3),IF(MID(A10,4,2)+1&lt;10,CONCATENATE("0",MID(A10,4,2)+1))),"")</f>
        <v>IMG02</v>
      </c>
      <c r="B11" s="77">
        <v>45325528</v>
      </c>
      <c r="C11" s="20" t="str">
        <f t="shared" si="0"/>
        <v>Recurso Diaporama F1</v>
      </c>
      <c r="D11" s="63" t="s">
        <v>189</v>
      </c>
      <c r="E11" s="63" t="s">
        <v>155</v>
      </c>
      <c r="F11" s="13" t="str">
        <f t="shared" ref="F11:F74" ca="1" si="4">IF(OR(B11&lt;&gt;"",J11&lt;&gt;""),CONCATENATE($C$7,"_",$A11,IF($G$4="Cuaderno de Estudio","_small",CONCATENATE(IF(I11="","","n"),IF(LEFT($G$5,1)="F",".jpg",".png")))),"")</f>
        <v>CN_09_09_REC10_IMG02.png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c r="K11" s="64" t="s">
        <v>194</v>
      </c>
      <c r="O11" s="2" t="str">
        <f>'Definición técnica de imagenes'!A13</f>
        <v>M101</v>
      </c>
    </row>
    <row r="12" spans="1:16" s="11" customFormat="1" ht="70.5" customHeight="1" x14ac:dyDescent="0.25">
      <c r="A12" s="12" t="str">
        <f t="shared" si="3"/>
        <v>IMG03</v>
      </c>
      <c r="B12" s="62">
        <v>245380660</v>
      </c>
      <c r="C12" s="20" t="str">
        <f t="shared" si="0"/>
        <v>Recurso Diaporama F1</v>
      </c>
      <c r="D12" s="63" t="s">
        <v>189</v>
      </c>
      <c r="E12" s="63" t="s">
        <v>155</v>
      </c>
      <c r="F12" s="13" t="str">
        <f t="shared" ca="1" si="4"/>
        <v>CN_09_09_REC10_IMG03.png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c r="K12" s="64" t="s">
        <v>194</v>
      </c>
      <c r="O12" s="2" t="str">
        <f>'Definición técnica de imagenes'!A18</f>
        <v>Diaporama F1</v>
      </c>
    </row>
    <row r="13" spans="1:16" s="11" customFormat="1" ht="68.25" customHeight="1" x14ac:dyDescent="0.25">
      <c r="A13" s="12" t="str">
        <f t="shared" si="3"/>
        <v>IMG04</v>
      </c>
      <c r="B13" s="77">
        <v>243141508</v>
      </c>
      <c r="C13" s="20" t="str">
        <f t="shared" si="0"/>
        <v>Recurso Diaporama F1</v>
      </c>
      <c r="D13" s="63" t="s">
        <v>189</v>
      </c>
      <c r="E13" s="63" t="s">
        <v>155</v>
      </c>
      <c r="F13" s="13" t="str">
        <f t="shared" ca="1" si="4"/>
        <v>CN_09_09_REC10_IMG04.png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c r="K13" s="64" t="s">
        <v>194</v>
      </c>
      <c r="O13" s="2" t="str">
        <f>'Definición técnica de imagenes'!A19</f>
        <v>F4</v>
      </c>
    </row>
    <row r="14" spans="1:16" s="11" customFormat="1" ht="66" customHeight="1" x14ac:dyDescent="0.25">
      <c r="A14" s="12" t="str">
        <f t="shared" si="3"/>
        <v>IMG05</v>
      </c>
      <c r="B14" s="77">
        <v>174412790</v>
      </c>
      <c r="C14" s="20" t="str">
        <f t="shared" si="0"/>
        <v>Recurso Diaporama F1</v>
      </c>
      <c r="D14" s="63" t="s">
        <v>189</v>
      </c>
      <c r="E14" s="63" t="s">
        <v>155</v>
      </c>
      <c r="F14" s="13" t="str">
        <f t="shared" ca="1" si="4"/>
        <v>CN_09_09_REC10_IMG05.png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c r="K14" s="64" t="s">
        <v>194</v>
      </c>
      <c r="O14" s="2" t="str">
        <f>'Definición técnica de imagenes'!A22</f>
        <v>F6</v>
      </c>
    </row>
    <row r="15" spans="1:16" s="11" customFormat="1" ht="69" customHeight="1" x14ac:dyDescent="0.25">
      <c r="A15" s="12" t="str">
        <f t="shared" si="3"/>
        <v>IMG06</v>
      </c>
      <c r="B15" s="77">
        <v>114259840</v>
      </c>
      <c r="C15" s="20" t="str">
        <f t="shared" si="0"/>
        <v>Recurso Diaporama F1</v>
      </c>
      <c r="D15" s="63" t="s">
        <v>189</v>
      </c>
      <c r="E15" s="63" t="s">
        <v>155</v>
      </c>
      <c r="F15" s="13" t="str">
        <f t="shared" ca="1" si="4"/>
        <v>CN_09_09_REC10_IMG06.png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c r="K15" s="64" t="s">
        <v>194</v>
      </c>
      <c r="O15" s="2" t="str">
        <f>'Definición técnica de imagenes'!A24</f>
        <v>F6B</v>
      </c>
    </row>
    <row r="16" spans="1:16" s="11" customFormat="1" ht="69" customHeight="1" x14ac:dyDescent="0.25">
      <c r="A16" s="12" t="str">
        <f t="shared" si="3"/>
        <v>IMG07</v>
      </c>
      <c r="B16" s="77">
        <v>251161471</v>
      </c>
      <c r="C16" s="20" t="str">
        <f t="shared" si="0"/>
        <v>Recurso Diaporama F1</v>
      </c>
      <c r="D16" s="63" t="s">
        <v>189</v>
      </c>
      <c r="E16" s="63" t="s">
        <v>155</v>
      </c>
      <c r="F16" s="13" t="str">
        <f t="shared" ca="1" si="4"/>
        <v>CN_09_09_REC10_IMG07.png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c r="K16" s="64" t="s">
        <v>194</v>
      </c>
      <c r="O16" s="2" t="str">
        <f>'Definición técnica de imagenes'!A25</f>
        <v>F7</v>
      </c>
    </row>
    <row r="17" spans="1:15" s="11" customFormat="1" ht="189.75" customHeight="1" x14ac:dyDescent="0.25">
      <c r="A17" s="12" t="str">
        <f t="shared" si="3"/>
        <v>IMG08</v>
      </c>
      <c r="B17" s="62" t="s">
        <v>191</v>
      </c>
      <c r="C17" s="20" t="str">
        <f t="shared" si="0"/>
        <v>Recurso Diaporama F1</v>
      </c>
      <c r="D17" s="63" t="s">
        <v>190</v>
      </c>
      <c r="E17" s="63" t="s">
        <v>155</v>
      </c>
      <c r="F17" s="13" t="str">
        <f t="shared" ca="1" si="4"/>
        <v>CN_09_09_REC10_IMG08.png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193</v>
      </c>
      <c r="O17" s="2" t="str">
        <f>'Definición técnica de imagenes'!A27</f>
        <v>F7B</v>
      </c>
    </row>
    <row r="18" spans="1:15" s="11" customFormat="1" ht="134.25" customHeight="1" x14ac:dyDescent="0.25">
      <c r="A18" s="12" t="str">
        <f t="shared" si="3"/>
        <v>IMG09</v>
      </c>
      <c r="B18" s="62" t="s">
        <v>191</v>
      </c>
      <c r="C18" s="20" t="str">
        <f t="shared" si="0"/>
        <v>Recurso Diaporama F1</v>
      </c>
      <c r="D18" s="63" t="s">
        <v>190</v>
      </c>
      <c r="E18" s="63" t="s">
        <v>155</v>
      </c>
      <c r="F18" s="13" t="str">
        <f t="shared" ca="1" si="4"/>
        <v>CN_09_09_REC10_IMG09.png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195</v>
      </c>
      <c r="O18" s="2" t="str">
        <f>'Definición técnica de imagenes'!A30</f>
        <v>F8</v>
      </c>
    </row>
    <row r="19" spans="1:15" s="11" customFormat="1" ht="132.75" customHeight="1" x14ac:dyDescent="0.25">
      <c r="A19" s="12" t="str">
        <f t="shared" ref="A19:A50" si="6">IF(OR(B19&lt;&gt;"",J19&lt;&gt;""),CONCATENATE(LEFT(A18,3),IF(MID(A18,4,2)+1&lt;10,CONCATENATE("0",MID(A18,4,2)+1),MID(A18,4,2)+1)),"")</f>
        <v>IMG10</v>
      </c>
      <c r="B19" s="62" t="s">
        <v>191</v>
      </c>
      <c r="C19" s="20" t="str">
        <f t="shared" si="0"/>
        <v>Recurso Diaporama F1</v>
      </c>
      <c r="D19" s="63" t="s">
        <v>190</v>
      </c>
      <c r="E19" s="63" t="s">
        <v>155</v>
      </c>
      <c r="F19" s="13" t="str">
        <f t="shared" ca="1" si="4"/>
        <v>CN_09_09_REC10_IMG10.png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t="s">
        <v>196</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12"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2015-10-14T02:08:28Z</dcterms:modified>
</cp:coreProperties>
</file>