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CN_11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A36" i="1"/>
  <c r="F36" i="1"/>
  <c r="G36" i="1"/>
  <c r="H36" i="1"/>
  <c r="A35" i="1"/>
  <c r="F35" i="1"/>
  <c r="G35" i="1"/>
  <c r="H35" i="1"/>
  <c r="A31" i="1"/>
  <c r="A32" i="1"/>
  <c r="A33" i="1"/>
  <c r="A34" i="1"/>
  <c r="F34" i="1"/>
  <c r="G34" i="1"/>
  <c r="H34" i="1"/>
  <c r="F33" i="1"/>
  <c r="G33" i="1"/>
  <c r="H33" i="1"/>
  <c r="F32" i="1"/>
  <c r="G32" i="1"/>
  <c r="H32" i="1"/>
  <c r="A27" i="1"/>
  <c r="A28" i="1"/>
  <c r="A29" i="1"/>
  <c r="A30" i="1"/>
  <c r="F30" i="1"/>
  <c r="G30" i="1"/>
  <c r="H30" i="1"/>
  <c r="A25" i="1"/>
  <c r="A26" i="1"/>
  <c r="F29" i="1"/>
  <c r="G29" i="1"/>
  <c r="H29" i="1"/>
  <c r="F28" i="1"/>
  <c r="G28" i="1"/>
  <c r="H28" i="1"/>
  <c r="A10" i="1"/>
  <c r="A11" i="1"/>
  <c r="A12" i="1"/>
  <c r="A13" i="1"/>
  <c r="A14" i="1"/>
  <c r="A15" i="1"/>
  <c r="A16" i="1"/>
  <c r="A17" i="1"/>
  <c r="A18" i="1"/>
  <c r="A19" i="1"/>
  <c r="A20" i="1"/>
  <c r="A21" i="1"/>
  <c r="A22" i="1"/>
  <c r="A23" i="1"/>
  <c r="A24"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2" i="1"/>
  <c r="H10" i="1"/>
  <c r="F10" i="1"/>
  <c r="G10" i="1"/>
  <c r="F13" i="1"/>
  <c r="G13" i="1"/>
  <c r="H13" i="1"/>
  <c r="H14" i="1"/>
  <c r="F14" i="1"/>
  <c r="G14" i="1"/>
  <c r="F15" i="1"/>
  <c r="G15" i="1"/>
  <c r="H15" i="1"/>
  <c r="H16" i="1"/>
  <c r="F16" i="1"/>
  <c r="G16" i="1"/>
  <c r="F17" i="1"/>
  <c r="G17" i="1"/>
  <c r="H17" i="1"/>
  <c r="H18" i="1"/>
  <c r="F18" i="1"/>
  <c r="G18" i="1"/>
  <c r="F19" i="1"/>
  <c r="G19" i="1"/>
  <c r="H19" i="1"/>
  <c r="F20" i="1"/>
  <c r="G20" i="1"/>
  <c r="H20" i="1"/>
  <c r="F21" i="1"/>
  <c r="G21" i="1"/>
  <c r="H21" i="1"/>
  <c r="H22" i="1"/>
  <c r="F22" i="1"/>
  <c r="G22" i="1"/>
  <c r="F23" i="1"/>
  <c r="G23" i="1"/>
  <c r="H23" i="1"/>
  <c r="F24" i="1"/>
  <c r="G24" i="1"/>
  <c r="H24" i="1"/>
  <c r="F25" i="1"/>
  <c r="G25" i="1"/>
  <c r="H25" i="1"/>
  <c r="F26" i="1"/>
  <c r="G26" i="1"/>
  <c r="H26" i="1"/>
  <c r="F31" i="1"/>
  <c r="G31" i="1"/>
  <c r="H31"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<sst xmlns="http://schemas.openxmlformats.org/spreadsheetml/2006/main" count="485" uniqueCount="242">
  <si>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</si>
  <si>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</si>
  <si>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</si>
  <si>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</si>
  <si>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</si>
  <si>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</si>
  <si>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</si>
  <si>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</si>
  <si>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</si>
  <si>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</si>
  <si>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</si>
  <si>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</si>
  <si>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</si>
  <si>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</si>
  <si>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</si>
  <si>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</si>
  <si>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</si>
  <si>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</si>
  <si>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</si>
  <si>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</si>
  <si>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</si>
  <si>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</si>
  <si>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</si>
  <si>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</si>
  <si>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</si>
  <si>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</si>
  <si>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</si>
  <si>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</si>
  <si>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</si>
  <si>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</si>
  <si>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</si>
  <si>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</si>
  <si>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</si>
  <si>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</si>
  <si>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</si>
  <si>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</si>
  <si>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</si>
  <si>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</si>
  <si>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</si>
  <si>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</si>
  <si>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</si>
  <si>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</si>
  <si>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</si>
  <si>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</si>
  <si>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</si>
  <si>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</si>
  <si>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</si>
  <si>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</si>
  <si>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</si>
  <si>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</si>
  <si>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</si>
  <si>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</si>
  <si>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</si>
  <si>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</si>
  <si>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</si>
  <si>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</si>
  <si>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</si>
  <si>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</si>
  <si>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</si>
  <si>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</si>
  <si>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</si>
  <si>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</si>
  <si>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</si>
  <si>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</si>
  <si>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</si>
  <si>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</si>
  <si>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</si>
  <si>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</si>
  <si>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</si>
  <si>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</si>
  <si>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</si>
  <si>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</si>
  <si>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</si>
  <si>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</si>
  <si>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</si>
  <si>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</si>
  <si>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</si>
  <si>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</si>
  <si>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</si>
  <si>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</si>
  <si>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</si>
  <si>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</si>
  <si>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</si>
  <si>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</si>
  <si>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</si>
  <si>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</si>
  <si>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</si>
  <si>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</si>
  <si>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</si>
  <si>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</si>
  <si>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</si>
  <si>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</si>
  <si>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</si>
  <si>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</si>
  <si>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</si>
  <si>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</si>
  <si>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</si>
  <si>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</si>
  <si>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</si>
  <si>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</si>
  <si>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</si>
  <si>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</si>
  <si>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</si>
  <si>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</si>
  <si>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</si>
  <si>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</si>
  <si>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</si>
  <si>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</si>
  <si>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</si>
  <si>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</si>
  <si>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</si>
  <si>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</si>
  <si>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</si>
  <si>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</si>
  <si>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</si>
  <si>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</si>
  <si>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</si>
  <si>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</si>
  <si>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</si>
  <si>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</si>
  <si>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</si>
  <si>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</si>
  <si>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</si>
  <si>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</si>
  <si>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</si>
  <si>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</si>
  <si>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</si>
  <si>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</si>
  <si>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</si>
  <si>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</si>
  <si>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</si>
  <si>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</si>
  <si>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</si>
  <si>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</si>
  <si>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</si>
  <si>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</si>
  <si>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</si>
  <si>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</si>
  <si>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</si>
  <si>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</si>
  <si>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</si>
  <si>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</si>
  <si>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</si>
  <si>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</si>
  <si>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</si>
  <si>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</si>
  <si>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</si>
  <si>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</si>
  <si>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</si>
  <si>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</si>
  <si>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</si>
  <si>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</si>
  <si>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</si>
  <si>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</si>
  <si>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</si>
  <si>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</si>
  <si>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</si>
  <si>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</si>
  <si>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</si>
  <si>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</si>
  <si>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</si>
  <si>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</si>
  <si>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</si>
  <si>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</si>
  <si>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</si>
  <si>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</si>
  <si>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</si>
  <si>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</si>
  <si>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</si>
  <si>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</si>
  <si>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</si>
  <si>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</si>
  <si>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</si>
  <si>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</si>
  <si>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</si>
  <si>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</si>
  <si>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</si>
  <si>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</si>
  <si>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</si>
  <si>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</si>
  <si>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</si>
  <si>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</si>
  <si>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</si>
  <si>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</si>
  <si>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</si>
  <si>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</si>
  <si>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</si>
  <si>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</si>
  <si>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observaciones</t>
  </si>
  <si>
    <t>Fenómenos ondulatorios</t>
  </si>
  <si>
    <t>Diana García</t>
  </si>
  <si>
    <t>http://www.rcubero.es/acustica/Image3.gif</t>
  </si>
  <si>
    <t>http://imagenes.mailxmail.com/cursos/imagenes/6/0/armonicas-y-espectro_30606_3_1.gif</t>
  </si>
  <si>
    <t>Fotografía</t>
  </si>
  <si>
    <t>CN_11_05_CO_REC120</t>
  </si>
  <si>
    <t>Guitarra</t>
  </si>
  <si>
    <t>Flauta</t>
  </si>
  <si>
    <t>Tambor</t>
  </si>
  <si>
    <t>Cuerda vibrante</t>
  </si>
  <si>
    <t>Armónicos en una cuerda</t>
  </si>
  <si>
    <t>Dedo en trastes en una guitarra</t>
  </si>
  <si>
    <t>Cuerda acortada</t>
  </si>
  <si>
    <t>Ilustrar, haciendo que la cuerda roja sea punteada (discontínua).</t>
  </si>
  <si>
    <t>Hombre afinando guitarra</t>
  </si>
  <si>
    <t>Ecuación que relaciona tensión y frecuencia</t>
  </si>
  <si>
    <t>Cuerdas de guitarra</t>
  </si>
  <si>
    <t xml:space="preserve">Cambiar los textos al español: primerio harmonico es primer armónico, terceiro harmonico es tercer armónico, etc. </t>
  </si>
  <si>
    <t>Ecuaciones de longitud de onda</t>
  </si>
  <si>
    <t>Ecuaciones de frecuencia</t>
  </si>
  <si>
    <t>Ejercicio longitud de onda</t>
  </si>
  <si>
    <t>Ejercicio frecuencia</t>
  </si>
  <si>
    <t>Señalar la cuerda más gruesa y escribir "frecuencia más baja - sonido más grave". Señalar la cuerda más delgada y escribir "frecuencia más alta - sonido más agudo".</t>
  </si>
  <si>
    <t>Ilustrar. Escribir debajo, con la mismas letras de la ecuación, "fn: frecuencia del armónico n"; en el siguiente renglón "n: número del armónico"; en el siguiente renglón "f1: frecuencia del primer armónico - frecuencia fundamental".</t>
  </si>
  <si>
    <t>Ilustrar. Escribir debajo, con los mismos símbolos de la imagen: "Lambda n (poner el símbolo, no puedo aquí en excel): longitud de onda del armónico n"; en el siguiente renglón "L (en cursiva): Longitud de la cuerda"; en el siguiente renglón "n (en cursiva): número del armónico".</t>
  </si>
  <si>
    <t>Ilustrar. Hacer que las unidades, Hz, no estén en cursiva, y poner espacio entre los números y esas unidades.</t>
  </si>
  <si>
    <t>Ilustrar. Escribir debajo de la ecuación: "f: frecuencia"; en el siguiente renglón "v: velocidad"; en el siguiente renglón "(lambda): longitud de onda": en el siguiente renglón "T: tensión"; en el siguiente renglón "m: masa de la cuerda"; en el siguiente renglón "L: longitud de la cuerda".</t>
  </si>
  <si>
    <t>Ilustrar. Hacer que las unidades, cm, no estén en cursiva, y poner un espacio entre los números y esas unidades.</t>
  </si>
  <si>
    <t>Flauta con ondas de viento</t>
  </si>
  <si>
    <t xml:space="preserve">Borar un pedazo dentro de la flauta para hacer flechas. En la primera flauta las felchas salen, en la segunda entran. Aunque no lo hice, </t>
  </si>
  <si>
    <t>Ilustrar, pero solo hacer líneas contínuas.</t>
  </si>
  <si>
    <t>Ilustrar</t>
  </si>
  <si>
    <t>Ondas en tubo abierto y cerrado</t>
  </si>
  <si>
    <t>Ecuación tubos con un extremo abierto</t>
  </si>
  <si>
    <t>Ecuación ondas con dos extremos cerrados</t>
  </si>
  <si>
    <t>Ejemplo numérico tubo con un extremo abierto</t>
  </si>
  <si>
    <t>Ejemplo numérico tubo con dos extremos abiertos</t>
  </si>
  <si>
    <t>Frecuencias de los armónicos</t>
  </si>
  <si>
    <t>Aire en una flauta</t>
  </si>
  <si>
    <t>Ilustrar (se pidio ya para el cuaderno de estudio).</t>
  </si>
  <si>
    <t>Cuerdas vocales</t>
  </si>
  <si>
    <t>http://2.bp.blogspot.com/_IzQ9LKw5rNk/SfcsuZx_wsI/AAAAAAAAAQI/txd-ZVeykmU/s1600/VOZ2.jpg     y    https://o.quizlet.com/i/eodOwNo_CxQiDDUEQwRv9Q_m.jpg</t>
  </si>
  <si>
    <t>Ilustrar la imagen del primer link, señalando todo lo que allí se señala. Adicionar las cuerdas vocales abiertas y cerradas que aparecen en 118506337, poniéndolas a un lado de la imagen (como se ve en el segundo link). Si se quiere, se puede usar como base esta imagen: 120863443.</t>
  </si>
  <si>
    <t>Clasificación de voces humanas</t>
  </si>
  <si>
    <t>Hombres tocando tambor y vibráfono</t>
  </si>
  <si>
    <t>Poner las dos imágenes, una al lado de la otra</t>
  </si>
  <si>
    <t>267543257   y   181472597</t>
  </si>
  <si>
    <t>https://es.wikipedia.org/wiki/Vibraciones_de_una_membrana_circular</t>
  </si>
  <si>
    <t>Ondas en un tambor</t>
  </si>
  <si>
    <t>xilofono, triángulo, tambor</t>
  </si>
  <si>
    <t>Ilistrar. Todas son imágenes del gif de wikipedia. Poner las imágenes que mando en la ilustración de arriba, es decir, ilustrar justo esos momentos del movimiento.</t>
  </si>
  <si>
    <t>354062240,  27975086  y 342206462</t>
  </si>
  <si>
    <t>Poner las imágenes de izquierda a derecha en este orden: xilófono, triángulo, tambor. Reducir un poquito el tamaño del triángulo.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</si>
</sst>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gif"/><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jpe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127000</xdr:colOff>
      <xdr:row>19</xdr:row>
      <xdr:rowOff>63500</xdr:rowOff>
    </xdr:from>
    <xdr:to>
      <xdr:col>15</xdr:col>
      <xdr:colOff>255532</xdr:colOff>
      <xdr:row>19</xdr:row>
      <xdr:rowOff>2599656</xdr:rowOff>
    </xdr:to>
    <xdr:pic>
      <xdr:nvPicPr>
        <xdr:cNvPr id="2" name="Imagen 1"/>
        <xdr:cNvPicPr>
          <a:picLocks noChangeAspect="1"/>
        </xdr:cNvPicPr>
      </xdr:nvPicPr>
      <xdr:blipFill>
        <a:blip xmlns:r="http://schemas.openxmlformats.org/officeDocument/2006/relationships" r:embed="rId1"/>
        <a:stretch>
          <a:fillRect/>
        </a:stretch>
      </xdr:blipFill>
      <xdr:spPr>
        <a:xfrm>
          <a:off x="16478250" y="17002125"/>
          <a:ext cx="3017782" cy="2536156"/>
        </a:xfrm>
        <a:prstGeom prst="rect">
          <a:avLst/>
        </a:prstGeom>
      </xdr:spPr>
    </xdr:pic>
    <xdr:clientData/>
  </xdr:twoCellAnchor>
  <xdr:twoCellAnchor editAs="oneCell">
    <xdr:from>
      <xdr:col>10</xdr:col>
      <xdr:colOff>0</xdr:colOff>
      <xdr:row>12</xdr:row>
      <xdr:rowOff>0</xdr:rowOff>
    </xdr:from>
    <xdr:to>
      <xdr:col>10</xdr:col>
      <xdr:colOff>2609314</xdr:colOff>
      <xdr:row>12</xdr:row>
      <xdr:rowOff>2706859</xdr:rowOff>
    </xdr:to>
    <xdr:pic>
      <xdr:nvPicPr>
        <xdr:cNvPr id="3" name="Imagen 2"/>
        <xdr:cNvPicPr>
          <a:picLocks noChangeAspect="1"/>
        </xdr:cNvPicPr>
      </xdr:nvPicPr>
      <xdr:blipFill>
        <a:blip xmlns:r="http://schemas.openxmlformats.org/officeDocument/2006/relationships" r:embed="rId2"/>
        <a:stretch>
          <a:fillRect/>
        </a:stretch>
      </xdr:blipFill>
      <xdr:spPr>
        <a:xfrm>
          <a:off x="16351250" y="3397250"/>
          <a:ext cx="2609314" cy="2706859"/>
        </a:xfrm>
        <a:prstGeom prst="rect">
          <a:avLst/>
        </a:prstGeom>
      </xdr:spPr>
    </xdr:pic>
    <xdr:clientData/>
  </xdr:twoCellAnchor>
  <xdr:twoCellAnchor editAs="oneCell">
    <xdr:from>
      <xdr:col>10</xdr:col>
      <xdr:colOff>0</xdr:colOff>
      <xdr:row>13</xdr:row>
      <xdr:rowOff>0</xdr:rowOff>
    </xdr:from>
    <xdr:to>
      <xdr:col>15</xdr:col>
      <xdr:colOff>567482</xdr:colOff>
      <xdr:row>13</xdr:row>
      <xdr:rowOff>4694327</xdr:rowOff>
    </xdr:to>
    <xdr:pic>
      <xdr:nvPicPr>
        <xdr:cNvPr id="4" name="Imagen 3"/>
        <xdr:cNvPicPr>
          <a:picLocks noChangeAspect="1"/>
        </xdr:cNvPicPr>
      </xdr:nvPicPr>
      <xdr:blipFill>
        <a:blip xmlns:r="http://schemas.openxmlformats.org/officeDocument/2006/relationships" r:embed="rId3"/>
        <a:stretch>
          <a:fillRect/>
        </a:stretch>
      </xdr:blipFill>
      <xdr:spPr>
        <a:xfrm>
          <a:off x="16351250" y="6445250"/>
          <a:ext cx="3456732" cy="4694327"/>
        </a:xfrm>
        <a:prstGeom prst="rect">
          <a:avLst/>
        </a:prstGeom>
      </xdr:spPr>
    </xdr:pic>
    <xdr:clientData/>
  </xdr:twoCellAnchor>
  <xdr:twoCellAnchor editAs="oneCell">
    <xdr:from>
      <xdr:col>10</xdr:col>
      <xdr:colOff>0</xdr:colOff>
      <xdr:row>14</xdr:row>
      <xdr:rowOff>0</xdr:rowOff>
    </xdr:from>
    <xdr:to>
      <xdr:col>15</xdr:col>
      <xdr:colOff>62129</xdr:colOff>
      <xdr:row>14</xdr:row>
      <xdr:rowOff>650875</xdr:rowOff>
    </xdr:to>
    <xdr:pic>
      <xdr:nvPicPr>
        <xdr:cNvPr id="5" name="Imagen 4"/>
        <xdr:cNvPicPr>
          <a:picLocks noChangeAspect="1"/>
        </xdr:cNvPicPr>
      </xdr:nvPicPr>
      <xdr:blipFill>
        <a:blip xmlns:r="http://schemas.openxmlformats.org/officeDocument/2006/relationships" r:embed="rId4"/>
        <a:stretch>
          <a:fillRect/>
        </a:stretch>
      </xdr:blipFill>
      <xdr:spPr>
        <a:xfrm>
          <a:off x="16351250" y="11604625"/>
          <a:ext cx="2951379" cy="650875"/>
        </a:xfrm>
        <a:prstGeom prst="rect">
          <a:avLst/>
        </a:prstGeom>
      </xdr:spPr>
    </xdr:pic>
    <xdr:clientData/>
  </xdr:twoCellAnchor>
  <xdr:twoCellAnchor editAs="oneCell">
    <xdr:from>
      <xdr:col>9</xdr:col>
      <xdr:colOff>2651124</xdr:colOff>
      <xdr:row>16</xdr:row>
      <xdr:rowOff>0</xdr:rowOff>
    </xdr:from>
    <xdr:to>
      <xdr:col>10</xdr:col>
      <xdr:colOff>1845598</xdr:colOff>
      <xdr:row>16</xdr:row>
      <xdr:rowOff>396875</xdr:rowOff>
    </xdr:to>
    <xdr:pic>
      <xdr:nvPicPr>
        <xdr:cNvPr id="6" name="Imagen 5"/>
        <xdr:cNvPicPr>
          <a:picLocks noChangeAspect="1"/>
        </xdr:cNvPicPr>
      </xdr:nvPicPr>
      <xdr:blipFill>
        <a:blip xmlns:r="http://schemas.openxmlformats.org/officeDocument/2006/relationships" r:embed="rId5"/>
        <a:stretch>
          <a:fillRect/>
        </a:stretch>
      </xdr:blipFill>
      <xdr:spPr>
        <a:xfrm>
          <a:off x="16351249" y="13223875"/>
          <a:ext cx="1845599" cy="396875"/>
        </a:xfrm>
        <a:prstGeom prst="rect">
          <a:avLst/>
        </a:prstGeom>
      </xdr:spPr>
    </xdr:pic>
    <xdr:clientData/>
  </xdr:twoCellAnchor>
  <xdr:twoCellAnchor editAs="oneCell">
    <xdr:from>
      <xdr:col>10</xdr:col>
      <xdr:colOff>107950</xdr:colOff>
      <xdr:row>20</xdr:row>
      <xdr:rowOff>187326</xdr:rowOff>
    </xdr:from>
    <xdr:to>
      <xdr:col>10</xdr:col>
      <xdr:colOff>1233170</xdr:colOff>
      <xdr:row>20</xdr:row>
      <xdr:rowOff>679451</xdr:rowOff>
    </xdr:to>
    <xdr:pic>
      <xdr:nvPicPr>
        <xdr:cNvPr id="10" name="Imagen 9" descr="C:\Users\Miguel\Desktop\CodeCogsEqn (1).gif"/>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90950" y="23190201"/>
          <a:ext cx="1125220" cy="492125"/>
        </a:xfrm>
        <a:prstGeom prst="rect">
          <a:avLst/>
        </a:prstGeom>
        <a:noFill/>
        <a:ln>
          <a:noFill/>
        </a:ln>
      </xdr:spPr>
    </xdr:pic>
    <xdr:clientData/>
  </xdr:twoCellAnchor>
  <xdr:twoCellAnchor editAs="oneCell">
    <xdr:from>
      <xdr:col>10</xdr:col>
      <xdr:colOff>0</xdr:colOff>
      <xdr:row>15</xdr:row>
      <xdr:rowOff>0</xdr:rowOff>
    </xdr:from>
    <xdr:to>
      <xdr:col>15</xdr:col>
      <xdr:colOff>144145</xdr:colOff>
      <xdr:row>15</xdr:row>
      <xdr:rowOff>1837690</xdr:rowOff>
    </xdr:to>
    <xdr:pic>
      <xdr:nvPicPr>
        <xdr:cNvPr id="12" name="Imagen 11" descr="C:\Users\Miguel\Desktop\longitud.pn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51250" y="13589000"/>
          <a:ext cx="3033395" cy="1837690"/>
        </a:xfrm>
        <a:prstGeom prst="rect">
          <a:avLst/>
        </a:prstGeom>
        <a:noFill/>
        <a:ln>
          <a:noFill/>
        </a:ln>
      </xdr:spPr>
    </xdr:pic>
    <xdr:clientData/>
  </xdr:twoCellAnchor>
  <xdr:twoCellAnchor editAs="oneCell">
    <xdr:from>
      <xdr:col>10</xdr:col>
      <xdr:colOff>47625</xdr:colOff>
      <xdr:row>17</xdr:row>
      <xdr:rowOff>79375</xdr:rowOff>
    </xdr:from>
    <xdr:to>
      <xdr:col>10</xdr:col>
      <xdr:colOff>2658745</xdr:colOff>
      <xdr:row>17</xdr:row>
      <xdr:rowOff>1820545</xdr:rowOff>
    </xdr:to>
    <xdr:pic>
      <xdr:nvPicPr>
        <xdr:cNvPr id="13" name="Imagen 12" descr="C:\Users\Miguel\Desktop\frecuencia.pn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398875" y="17526000"/>
          <a:ext cx="2611120" cy="1741170"/>
        </a:xfrm>
        <a:prstGeom prst="rect">
          <a:avLst/>
        </a:prstGeom>
        <a:noFill/>
        <a:ln>
          <a:noFill/>
        </a:ln>
      </xdr:spPr>
    </xdr:pic>
    <xdr:clientData/>
  </xdr:twoCellAnchor>
  <xdr:twoCellAnchor editAs="oneCell">
    <xdr:from>
      <xdr:col>10</xdr:col>
      <xdr:colOff>1524000</xdr:colOff>
      <xdr:row>23</xdr:row>
      <xdr:rowOff>95250</xdr:rowOff>
    </xdr:from>
    <xdr:to>
      <xdr:col>11</xdr:col>
      <xdr:colOff>0</xdr:colOff>
      <xdr:row>23</xdr:row>
      <xdr:rowOff>1070695</xdr:rowOff>
    </xdr:to>
    <xdr:pic>
      <xdr:nvPicPr>
        <xdr:cNvPr id="8" name="Imagen 7"/>
        <xdr:cNvPicPr>
          <a:picLocks noChangeAspect="1"/>
        </xdr:cNvPicPr>
      </xdr:nvPicPr>
      <xdr:blipFill>
        <a:blip xmlns:r="http://schemas.openxmlformats.org/officeDocument/2006/relationships" r:embed="rId9"/>
        <a:stretch>
          <a:fillRect/>
        </a:stretch>
      </xdr:blipFill>
      <xdr:spPr>
        <a:xfrm>
          <a:off x="17875250" y="25955625"/>
          <a:ext cx="1371719" cy="975445"/>
        </a:xfrm>
        <a:prstGeom prst="rect">
          <a:avLst/>
        </a:prstGeom>
      </xdr:spPr>
    </xdr:pic>
    <xdr:clientData/>
  </xdr:twoCellAnchor>
  <xdr:twoCellAnchor editAs="oneCell">
    <xdr:from>
      <xdr:col>10</xdr:col>
      <xdr:colOff>15875</xdr:colOff>
      <xdr:row>23</xdr:row>
      <xdr:rowOff>63500</xdr:rowOff>
    </xdr:from>
    <xdr:to>
      <xdr:col>10</xdr:col>
      <xdr:colOff>1387475</xdr:colOff>
      <xdr:row>23</xdr:row>
      <xdr:rowOff>1039495</xdr:rowOff>
    </xdr:to>
    <xdr:pic>
      <xdr:nvPicPr>
        <xdr:cNvPr id="14" name="Imagen 13" descr="C:\Users\Miguel\Desktop\1.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367125" y="25923875"/>
          <a:ext cx="1371600" cy="975995"/>
        </a:xfrm>
        <a:prstGeom prst="rect">
          <a:avLst/>
        </a:prstGeom>
        <a:noFill/>
        <a:ln>
          <a:noFill/>
        </a:ln>
      </xdr:spPr>
    </xdr:pic>
    <xdr:clientData/>
  </xdr:twoCellAnchor>
  <xdr:twoCellAnchor editAs="oneCell">
    <xdr:from>
      <xdr:col>10</xdr:col>
      <xdr:colOff>0</xdr:colOff>
      <xdr:row>24</xdr:row>
      <xdr:rowOff>0</xdr:rowOff>
    </xdr:from>
    <xdr:to>
      <xdr:col>16</xdr:col>
      <xdr:colOff>382117</xdr:colOff>
      <xdr:row>24</xdr:row>
      <xdr:rowOff>2499577</xdr:rowOff>
    </xdr:to>
    <xdr:pic>
      <xdr:nvPicPr>
        <xdr:cNvPr id="7" name="Imagen 6"/>
        <xdr:cNvPicPr>
          <a:picLocks noChangeAspect="1"/>
        </xdr:cNvPicPr>
      </xdr:nvPicPr>
      <xdr:blipFill>
        <a:blip xmlns:r="http://schemas.openxmlformats.org/officeDocument/2006/relationships" r:embed="rId11"/>
        <a:stretch>
          <a:fillRect/>
        </a:stretch>
      </xdr:blipFill>
      <xdr:spPr>
        <a:xfrm>
          <a:off x="16351250" y="27273250"/>
          <a:ext cx="4096867" cy="2499577"/>
        </a:xfrm>
        <a:prstGeom prst="rect">
          <a:avLst/>
        </a:prstGeom>
      </xdr:spPr>
    </xdr:pic>
    <xdr:clientData/>
  </xdr:twoCellAnchor>
  <xdr:twoCellAnchor editAs="oneCell">
    <xdr:from>
      <xdr:col>10</xdr:col>
      <xdr:colOff>0</xdr:colOff>
      <xdr:row>25</xdr:row>
      <xdr:rowOff>0</xdr:rowOff>
    </xdr:from>
    <xdr:to>
      <xdr:col>16</xdr:col>
      <xdr:colOff>46048</xdr:colOff>
      <xdr:row>25</xdr:row>
      <xdr:rowOff>2548349</xdr:rowOff>
    </xdr:to>
    <xdr:pic>
      <xdr:nvPicPr>
        <xdr:cNvPr id="11" name="Imagen 10"/>
        <xdr:cNvPicPr>
          <a:picLocks noChangeAspect="1"/>
        </xdr:cNvPicPr>
      </xdr:nvPicPr>
      <xdr:blipFill>
        <a:blip xmlns:r="http://schemas.openxmlformats.org/officeDocument/2006/relationships" r:embed="rId12"/>
        <a:stretch>
          <a:fillRect/>
        </a:stretch>
      </xdr:blipFill>
      <xdr:spPr>
        <a:xfrm>
          <a:off x="16383000" y="30137100"/>
          <a:ext cx="3779848" cy="2548349"/>
        </a:xfrm>
        <a:prstGeom prst="rect">
          <a:avLst/>
        </a:prstGeom>
      </xdr:spPr>
    </xdr:pic>
    <xdr:clientData/>
  </xdr:twoCellAnchor>
  <xdr:twoCellAnchor editAs="oneCell">
    <xdr:from>
      <xdr:col>10</xdr:col>
      <xdr:colOff>76200</xdr:colOff>
      <xdr:row>27</xdr:row>
      <xdr:rowOff>95250</xdr:rowOff>
    </xdr:from>
    <xdr:to>
      <xdr:col>16</xdr:col>
      <xdr:colOff>244178</xdr:colOff>
      <xdr:row>27</xdr:row>
      <xdr:rowOff>2637502</xdr:rowOff>
    </xdr:to>
    <xdr:pic>
      <xdr:nvPicPr>
        <xdr:cNvPr id="16" name="Imagen 15"/>
        <xdr:cNvPicPr>
          <a:picLocks noChangeAspect="1"/>
        </xdr:cNvPicPr>
      </xdr:nvPicPr>
      <xdr:blipFill>
        <a:blip xmlns:r="http://schemas.openxmlformats.org/officeDocument/2006/relationships" r:embed="rId13"/>
        <a:stretch>
          <a:fillRect/>
        </a:stretch>
      </xdr:blipFill>
      <xdr:spPr>
        <a:xfrm>
          <a:off x="16459200" y="35966400"/>
          <a:ext cx="3901778" cy="2542252"/>
        </a:xfrm>
        <a:prstGeom prst="rect">
          <a:avLst/>
        </a:prstGeom>
      </xdr:spPr>
    </xdr:pic>
    <xdr:clientData/>
  </xdr:twoCellAnchor>
  <xdr:twoCellAnchor editAs="oneCell">
    <xdr:from>
      <xdr:col>10</xdr:col>
      <xdr:colOff>57150</xdr:colOff>
      <xdr:row>26</xdr:row>
      <xdr:rowOff>95250</xdr:rowOff>
    </xdr:from>
    <xdr:to>
      <xdr:col>16</xdr:col>
      <xdr:colOff>579120</xdr:colOff>
      <xdr:row>26</xdr:row>
      <xdr:rowOff>3277870</xdr:rowOff>
    </xdr:to>
    <xdr:pic>
      <xdr:nvPicPr>
        <xdr:cNvPr id="17" name="Imagen 16" descr="C:\Users\Miguel\Desktop\abierto.png"/>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440150" y="33166050"/>
          <a:ext cx="4255770" cy="3182620"/>
        </a:xfrm>
        <a:prstGeom prst="rect">
          <a:avLst/>
        </a:prstGeom>
        <a:noFill/>
        <a:ln>
          <a:noFill/>
        </a:ln>
      </xdr:spPr>
    </xdr:pic>
    <xdr:clientData/>
  </xdr:twoCellAnchor>
  <xdr:twoCellAnchor editAs="oneCell">
    <xdr:from>
      <xdr:col>10</xdr:col>
      <xdr:colOff>114300</xdr:colOff>
      <xdr:row>28</xdr:row>
      <xdr:rowOff>76200</xdr:rowOff>
    </xdr:from>
    <xdr:to>
      <xdr:col>16</xdr:col>
      <xdr:colOff>636270</xdr:colOff>
      <xdr:row>28</xdr:row>
      <xdr:rowOff>3258820</xdr:rowOff>
    </xdr:to>
    <xdr:pic>
      <xdr:nvPicPr>
        <xdr:cNvPr id="18" name="Imagen 17" descr="C:\Users\Miguel\Desktop\cerrado.png"/>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497300" y="40005000"/>
          <a:ext cx="4255770" cy="3182620"/>
        </a:xfrm>
        <a:prstGeom prst="rect">
          <a:avLst/>
        </a:prstGeom>
        <a:noFill/>
        <a:ln>
          <a:noFill/>
        </a:ln>
      </xdr:spPr>
    </xdr:pic>
    <xdr:clientData/>
  </xdr:twoCellAnchor>
  <xdr:twoCellAnchor editAs="oneCell">
    <xdr:from>
      <xdr:col>10</xdr:col>
      <xdr:colOff>133350</xdr:colOff>
      <xdr:row>29</xdr:row>
      <xdr:rowOff>171450</xdr:rowOff>
    </xdr:from>
    <xdr:to>
      <xdr:col>17</xdr:col>
      <xdr:colOff>487345</xdr:colOff>
      <xdr:row>29</xdr:row>
      <xdr:rowOff>1860188</xdr:rowOff>
    </xdr:to>
    <xdr:pic>
      <xdr:nvPicPr>
        <xdr:cNvPr id="19" name="Imagen 18"/>
        <xdr:cNvPicPr>
          <a:picLocks noChangeAspect="1"/>
        </xdr:cNvPicPr>
      </xdr:nvPicPr>
      <xdr:blipFill>
        <a:blip xmlns:r="http://schemas.openxmlformats.org/officeDocument/2006/relationships" r:embed="rId16"/>
        <a:stretch>
          <a:fillRect/>
        </a:stretch>
      </xdr:blipFill>
      <xdr:spPr>
        <a:xfrm>
          <a:off x="16516350" y="43586400"/>
          <a:ext cx="4925995" cy="1688738"/>
        </a:xfrm>
        <a:prstGeom prst="rect">
          <a:avLst/>
        </a:prstGeom>
      </xdr:spPr>
    </xdr:pic>
    <xdr:clientData/>
  </xdr:twoCellAnchor>
  <xdr:twoCellAnchor editAs="oneCell">
    <xdr:from>
      <xdr:col>10</xdr:col>
      <xdr:colOff>76200</xdr:colOff>
      <xdr:row>30</xdr:row>
      <xdr:rowOff>57150</xdr:rowOff>
    </xdr:from>
    <xdr:to>
      <xdr:col>16</xdr:col>
      <xdr:colOff>428625</xdr:colOff>
      <xdr:row>30</xdr:row>
      <xdr:rowOff>3752850</xdr:rowOff>
    </xdr:to>
    <xdr:pic>
      <xdr:nvPicPr>
        <xdr:cNvPr id="20" name="Imagen 19" descr="C:\Users\Miguel\Desktop\dddd.png"/>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459200" y="45796200"/>
          <a:ext cx="4086225" cy="3695700"/>
        </a:xfrm>
        <a:prstGeom prst="rect">
          <a:avLst/>
        </a:prstGeom>
        <a:noFill/>
        <a:ln>
          <a:noFill/>
        </a:ln>
      </xdr:spPr>
    </xdr:pic>
    <xdr:clientData/>
  </xdr:twoCellAnchor>
  <xdr:twoCellAnchor editAs="oneCell">
    <xdr:from>
      <xdr:col>0</xdr:col>
      <xdr:colOff>0</xdr:colOff>
      <xdr:row>0</xdr:row>
      <xdr:rowOff>0</xdr:rowOff>
    </xdr:from>
    <xdr:to>
      <xdr:col>4</xdr:col>
      <xdr:colOff>628650</xdr:colOff>
      <xdr:row>3</xdr:row>
      <xdr:rowOff>161925</xdr:rowOff>
    </xdr:to>
    <xdr:pic>
      <xdr:nvPicPr>
        <xdr:cNvPr id="21" name="Imagen 20"/>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0"/>
          <a:ext cx="5562600"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4</xdr:col>
      <xdr:colOff>628650</xdr:colOff>
      <xdr:row>3</xdr:row>
      <xdr:rowOff>161925</xdr:rowOff>
    </xdr:to>
    <xdr:pic>
      <xdr:nvPicPr>
        <xdr:cNvPr id="22" name="Imagen 21"/>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0"/>
          <a:ext cx="5562600"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190500</xdr:colOff>
      <xdr:row>32</xdr:row>
      <xdr:rowOff>114300</xdr:rowOff>
    </xdr:from>
    <xdr:to>
      <xdr:col>18</xdr:col>
      <xdr:colOff>181824</xdr:colOff>
      <xdr:row>32</xdr:row>
      <xdr:rowOff>864173</xdr:rowOff>
    </xdr:to>
    <xdr:pic>
      <xdr:nvPicPr>
        <xdr:cNvPr id="23" name="Imagen 22"/>
        <xdr:cNvPicPr>
          <a:picLocks noChangeAspect="1"/>
        </xdr:cNvPicPr>
      </xdr:nvPicPr>
      <xdr:blipFill>
        <a:blip xmlns:r="http://schemas.openxmlformats.org/officeDocument/2006/relationships" r:embed="rId19"/>
        <a:stretch>
          <a:fillRect/>
        </a:stretch>
      </xdr:blipFill>
      <xdr:spPr>
        <a:xfrm>
          <a:off x="16573500" y="51396900"/>
          <a:ext cx="5401524" cy="749873"/>
        </a:xfrm>
        <a:prstGeom prst="rect">
          <a:avLst/>
        </a:prstGeom>
      </xdr:spPr>
    </xdr:pic>
    <xdr:clientData/>
  </xdr:twoCellAnchor>
  <xdr:twoCellAnchor editAs="oneCell">
    <xdr:from>
      <xdr:col>10</xdr:col>
      <xdr:colOff>0</xdr:colOff>
      <xdr:row>34</xdr:row>
      <xdr:rowOff>0</xdr:rowOff>
    </xdr:from>
    <xdr:to>
      <xdr:col>17</xdr:col>
      <xdr:colOff>828040</xdr:colOff>
      <xdr:row>34</xdr:row>
      <xdr:rowOff>3117215</xdr:rowOff>
    </xdr:to>
    <xdr:pic>
      <xdr:nvPicPr>
        <xdr:cNvPr id="24" name="Imagen 23" descr="C:\Users\Miguel\Desktop\tambor.png"/>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383000" y="52806600"/>
          <a:ext cx="5400040" cy="31172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33" activePane="bottomLeft" state="frozen"/>
      <selection pane="bottomLeft" activeCell="B36" sqref="B3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v>42246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customHeight="1" x14ac:dyDescent="0.25">
      <c r="A10" s="12" t="str">
        <f>IF(OR(B10&lt;&gt;"",J10&lt;&gt;""),"IMG01","")</f>
        <v>IMG01</v>
      </c>
      <c r="B10" s="62">
        <v>115689964</v>
      </c>
      <c r="C10" s="20" t="str">
        <f t="shared" ref="C10:C41" si="0">IF(OR(B10&lt;&gt;"",J10&lt;&gt;""),IF($G$4="Recurso",CONCATENATE($G$4," ",$G$5),$G$4),"")</f>
        <v>Recurso F6</v>
      </c>
      <c r="D10" s="63" t="s">
        <v>193</v>
      </c>
      <c r="E10" s="63" t="s">
        <v>150</v>
      </c>
      <c r="F10" s="13" t="str">
        <f t="shared" ref="F10" ca="1" si="1">IF(OR(B10&lt;&gt;"",J10&lt;&gt;""),CONCATENATE($C$7,"_",$A10,IF($G$4="Cuaderno de Estudio","_small",CONCATENATE(IF(I10="","","n"),IF(LEFT($G$5,1)="F",".jpg",".png")))),"")</f>
        <v>CN_11_05_CO_REC120_IMG01.jpg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c r="O10" s="2" t="str">
        <f>'Definición técnica de imagenes'!A12</f>
        <v>M12D</v>
      </c>
    </row>
    <row r="11" spans="1:16" s="11" customFormat="1" ht="27" x14ac:dyDescent="0.25">
      <c r="A11" s="12" t="str">
        <f t="shared" ref="A11:A18" si="3">IF(OR(B11&lt;&gt;"",J11&lt;&gt;""),CONCATENATE(LEFT(A10,3),IF(MID(A10,4,2)+1&lt;10,CONCATENATE("0",MID(A10,4,2)+1))),"")</f>
        <v>IMG02</v>
      </c>
      <c r="B11" s="62">
        <v>359674364</v>
      </c>
      <c r="C11" s="20" t="str">
        <f t="shared" si="0"/>
        <v>Recurso F6</v>
      </c>
      <c r="D11" s="63" t="s">
        <v>193</v>
      </c>
      <c r="E11" s="63" t="s">
        <v>150</v>
      </c>
      <c r="F11" s="13" t="str">
        <f t="shared" ref="F11:F74" ca="1" si="4">IF(OR(B11&lt;&gt;"",J11&lt;&gt;""),CONCATENATE($C$7,"_",$A11,IF($G$4="Cuaderno de Estudio","_small",CONCATENATE(IF(I11="","","n"),IF(LEFT($G$5,1)="F",".jpg",".png")))),"")</f>
        <v>CN_11_05_CO_REC120_IMG02.jpg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196</v>
      </c>
      <c r="K11" s="65"/>
      <c r="O11" s="2" t="str">
        <f>'Definición técnica de imagenes'!A13</f>
        <v>M101</v>
      </c>
    </row>
    <row r="12" spans="1:16" s="11" customFormat="1" ht="27" x14ac:dyDescent="0.25">
      <c r="A12" s="12" t="str">
        <f t="shared" si="3"/>
        <v>IMG03</v>
      </c>
      <c r="B12" s="62">
        <v>382200763</v>
      </c>
      <c r="C12" s="20" t="str">
        <f t="shared" si="0"/>
        <v>Recurso F6</v>
      </c>
      <c r="D12" s="63" t="s">
        <v>193</v>
      </c>
      <c r="E12" s="63" t="s">
        <v>150</v>
      </c>
      <c r="F12" s="13" t="str">
        <f t="shared" ca="1" si="4"/>
        <v>CN_11_05_CO_REC120_IMG03.jpg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197</v>
      </c>
      <c r="K12" s="64"/>
      <c r="O12" s="2" t="str">
        <f>'Definición técnica de imagenes'!A18</f>
        <v>Diaporama F1</v>
      </c>
    </row>
    <row r="13" spans="1:16" s="11" customFormat="1" ht="240" customHeight="1" x14ac:dyDescent="0.25">
      <c r="A13" s="12" t="str">
        <f t="shared" si="3"/>
        <v>IMG04</v>
      </c>
      <c r="B13" s="62" t="s">
        <v>188</v>
      </c>
      <c r="C13" s="20" t="str">
        <f t="shared" si="0"/>
        <v>Recurso F6</v>
      </c>
      <c r="D13" s="63" t="s">
        <v>187</v>
      </c>
      <c r="E13" s="63" t="s">
        <v>155</v>
      </c>
      <c r="F13" s="13" t="str">
        <f t="shared" ca="1" si="4"/>
        <v>CN_11_05_CO_REC120_IMG04n.jpg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CN_11_05_CO_REC120_IMG04a.jpg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198</v>
      </c>
      <c r="K13" s="66" t="s">
        <v>202</v>
      </c>
      <c r="O13" s="2" t="str">
        <f>'Definición técnica de imagenes'!A19</f>
        <v>F4</v>
      </c>
    </row>
    <row r="14" spans="1:16" s="11" customFormat="1" ht="405.75" customHeight="1" x14ac:dyDescent="0.25">
      <c r="A14" s="12" t="str">
        <f t="shared" si="3"/>
        <v>IMG05</v>
      </c>
      <c r="B14" s="62" t="s">
        <v>188</v>
      </c>
      <c r="C14" s="20" t="str">
        <f t="shared" si="0"/>
        <v>Recurso F6</v>
      </c>
      <c r="D14" s="63" t="s">
        <v>187</v>
      </c>
      <c r="E14" s="63" t="s">
        <v>155</v>
      </c>
      <c r="F14" s="13" t="str">
        <f t="shared" ca="1" si="4"/>
        <v>CN_11_05_CO_REC120_IMG05n.jpg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CN_11_05_CO_REC120_IMG05a.jpg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199</v>
      </c>
      <c r="K14" s="66" t="s">
        <v>206</v>
      </c>
      <c r="O14" s="2" t="str">
        <f>'Definición técnica de imagenes'!A22</f>
        <v>F6</v>
      </c>
    </row>
    <row r="15" spans="1:16" s="11" customFormat="1" ht="156.75" customHeight="1" x14ac:dyDescent="0.25">
      <c r="A15" s="12" t="str">
        <f t="shared" si="3"/>
        <v>IMG06</v>
      </c>
      <c r="B15" s="62" t="s">
        <v>188</v>
      </c>
      <c r="C15" s="20" t="str">
        <f t="shared" si="0"/>
        <v>Recurso F6</v>
      </c>
      <c r="D15" s="63" t="s">
        <v>187</v>
      </c>
      <c r="E15" s="63" t="s">
        <v>155</v>
      </c>
      <c r="F15" s="13" t="str">
        <f t="shared" ca="1" si="4"/>
        <v>CN_11_05_CO_REC120_IMG06n.jpg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CN_11_05_CO_REC120_IMG06a.jpg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207</v>
      </c>
      <c r="K15" s="64" t="s">
        <v>213</v>
      </c>
      <c r="O15" s="2" t="str">
        <f>'Definición técnica de imagenes'!A24</f>
        <v>F6B</v>
      </c>
    </row>
    <row r="16" spans="1:16" s="11" customFormat="1" ht="194.25" customHeight="1" x14ac:dyDescent="0.25">
      <c r="A16" s="12" t="str">
        <f t="shared" si="3"/>
        <v>IMG07</v>
      </c>
      <c r="B16" s="62" t="s">
        <v>192</v>
      </c>
      <c r="C16" s="20" t="str">
        <f t="shared" si="0"/>
        <v>Recurso F6</v>
      </c>
      <c r="D16" s="63" t="s">
        <v>187</v>
      </c>
      <c r="E16" s="63" t="s">
        <v>155</v>
      </c>
      <c r="F16" s="13" t="str">
        <f t="shared" ca="1" si="4"/>
        <v>CN_11_05_CO_REC120_IMG07n.jpg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CN_11_05_CO_REC120_IMG07a.jpg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209</v>
      </c>
      <c r="K16" s="66" t="s">
        <v>216</v>
      </c>
      <c r="O16" s="2" t="str">
        <f>'Definición técnica de imagenes'!A25</f>
        <v>F7</v>
      </c>
    </row>
    <row r="17" spans="1:15" s="11" customFormat="1" ht="109.5" customHeight="1" x14ac:dyDescent="0.25">
      <c r="A17" s="12" t="str">
        <f t="shared" si="3"/>
        <v>IMG08</v>
      </c>
      <c r="B17" s="62" t="s">
        <v>191</v>
      </c>
      <c r="C17" s="20" t="str">
        <f t="shared" si="0"/>
        <v>Recurso F6</v>
      </c>
      <c r="D17" s="63" t="s">
        <v>187</v>
      </c>
      <c r="E17" s="63" t="s">
        <v>155</v>
      </c>
      <c r="F17" s="13" t="str">
        <f t="shared" ca="1" si="4"/>
        <v>CN_11_05_CO_REC120_IMG08n.jpg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CN_11_05_CO_REC120_IMG08a.jpg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208</v>
      </c>
      <c r="K17" s="66" t="s">
        <v>212</v>
      </c>
      <c r="O17" s="2" t="str">
        <f>'Definición técnica de imagenes'!A27</f>
        <v>F7B</v>
      </c>
    </row>
    <row r="18" spans="1:15" s="11" customFormat="1" ht="192.75" customHeight="1" x14ac:dyDescent="0.25">
      <c r="A18" s="12" t="str">
        <f t="shared" si="3"/>
        <v>IMG09</v>
      </c>
      <c r="B18" s="62">
        <v>409520542</v>
      </c>
      <c r="C18" s="20" t="str">
        <f t="shared" si="0"/>
        <v>Recurso F6</v>
      </c>
      <c r="D18" s="63" t="s">
        <v>187</v>
      </c>
      <c r="E18" s="63" t="s">
        <v>155</v>
      </c>
      <c r="F18" s="13" t="str">
        <f t="shared" ca="1" si="4"/>
        <v>CN_11_05_CO_REC120_IMG09n.jpg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CN_11_05_CO_REC120_IMG09a.jpg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210</v>
      </c>
      <c r="K18" s="66" t="s">
        <v>214</v>
      </c>
      <c r="O18" s="2" t="str">
        <f>'Definición técnica de imagenes'!A30</f>
        <v>F8</v>
      </c>
    </row>
    <row r="19" spans="1:15" s="11" customFormat="1" ht="27" x14ac:dyDescent="0.3">
      <c r="A19" s="12" t="str">
        <f t="shared" ref="A19:A50" si="6">IF(OR(B19&lt;&gt;"",J19&lt;&gt;""),CONCATENATE(LEFT(A18,3),IF(MID(A18,4,2)+1&lt;10,CONCATENATE("0",MID(A18,4,2)+1),MID(A18,4,2)+1)),"")</f>
        <v>IMG10</v>
      </c>
      <c r="B19" s="62">
        <v>317401355</v>
      </c>
      <c r="C19" s="20" t="str">
        <f t="shared" si="0"/>
        <v>Recurso F6</v>
      </c>
      <c r="D19" s="63" t="s">
        <v>193</v>
      </c>
      <c r="E19" s="63" t="s">
        <v>155</v>
      </c>
      <c r="F19" s="13" t="str">
        <f t="shared" ca="1" si="4"/>
        <v>CN_11_05_CO_REC120_IMG10n.jpg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CN_11_05_CO_REC120_IMG10a.jpg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200</v>
      </c>
      <c r="K19" s="68"/>
      <c r="O19" s="2" t="str">
        <f>'Definición técnica de imagenes'!A31</f>
        <v>F10</v>
      </c>
    </row>
    <row r="20" spans="1:15" s="11" customFormat="1" ht="255.75" customHeight="1" x14ac:dyDescent="0.25">
      <c r="A20" s="12" t="str">
        <f t="shared" si="6"/>
        <v>IMG11</v>
      </c>
      <c r="B20" s="62" t="s">
        <v>188</v>
      </c>
      <c r="C20" s="20" t="str">
        <f t="shared" si="0"/>
        <v>Recurso F6</v>
      </c>
      <c r="D20" s="63" t="s">
        <v>187</v>
      </c>
      <c r="E20" s="63" t="s">
        <v>155</v>
      </c>
      <c r="F20" s="13" t="str">
        <f t="shared" ca="1" si="4"/>
        <v>CN_11_05_CO_REC120_IMG11n.jpg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CN_11_05_CO_REC120_IMG11a.jpg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201</v>
      </c>
      <c r="K20" s="66" t="s">
        <v>202</v>
      </c>
      <c r="O20" s="2" t="str">
        <f>'Definición técnica de imagenes'!A32</f>
        <v>F10B</v>
      </c>
    </row>
    <row r="21" spans="1:15" s="11" customFormat="1" ht="159" customHeight="1" x14ac:dyDescent="0.25">
      <c r="A21" s="12" t="str">
        <f t="shared" si="6"/>
        <v>IMG12</v>
      </c>
      <c r="B21" s="62" t="s">
        <v>188</v>
      </c>
      <c r="C21" s="20" t="str">
        <f t="shared" si="0"/>
        <v>Recurso F6</v>
      </c>
      <c r="D21" s="63" t="s">
        <v>187</v>
      </c>
      <c r="E21" s="63" t="s">
        <v>155</v>
      </c>
      <c r="F21" s="13" t="str">
        <f t="shared" ca="1" si="4"/>
        <v>CN_11_05_CO_REC120_IMG12n.jpg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CN_11_05_CO_REC120_IMG12a.jpg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204</v>
      </c>
      <c r="K21" s="66" t="s">
        <v>215</v>
      </c>
      <c r="O21" s="2" t="str">
        <f>'Definición técnica de imagenes'!A33</f>
        <v>F11</v>
      </c>
    </row>
    <row r="22" spans="1:15" s="11" customFormat="1" ht="13.5" customHeight="1" x14ac:dyDescent="0.25">
      <c r="A22" s="12" t="str">
        <f t="shared" si="6"/>
        <v>IMG13</v>
      </c>
      <c r="B22" s="62">
        <v>168331160</v>
      </c>
      <c r="C22" s="20" t="str">
        <f t="shared" si="0"/>
        <v>Recurso F6</v>
      </c>
      <c r="D22" s="63" t="s">
        <v>193</v>
      </c>
      <c r="E22" s="63" t="s">
        <v>155</v>
      </c>
      <c r="F22" s="13" t="str">
        <f t="shared" ca="1" si="4"/>
        <v>CN_11_05_CO_REC120_IMG13n.jpg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CN_11_05_CO_REC120_IMG13a.jpg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203</v>
      </c>
      <c r="K22" s="69"/>
      <c r="O22" s="2" t="str">
        <f>'Definición técnica de imagenes'!A34</f>
        <v>F12</v>
      </c>
    </row>
    <row r="23" spans="1:15" s="11" customFormat="1" ht="13.5" customHeight="1" x14ac:dyDescent="0.25">
      <c r="A23" s="12" t="str">
        <f t="shared" si="6"/>
        <v>IMG14</v>
      </c>
      <c r="B23" s="62">
        <v>186224597</v>
      </c>
      <c r="C23" s="20" t="str">
        <f t="shared" si="0"/>
        <v>Recurso F6</v>
      </c>
      <c r="D23" s="63" t="s">
        <v>187</v>
      </c>
      <c r="E23" s="63" t="s">
        <v>155</v>
      </c>
      <c r="F23" s="13" t="str">
        <f t="shared" ca="1" si="4"/>
        <v>CN_11_05_CO_REC120_IMG14n.jpg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CN_11_05_CO_REC120_IMG14a.jpg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205</v>
      </c>
      <c r="K23" s="64" t="s">
        <v>211</v>
      </c>
      <c r="O23" s="2" t="str">
        <f>'Definición técnica de imagenes'!A35</f>
        <v>F13</v>
      </c>
    </row>
    <row r="24" spans="1:15" s="11" customFormat="1" ht="111" customHeight="1" x14ac:dyDescent="0.25">
      <c r="A24" s="12" t="str">
        <f t="shared" si="6"/>
        <v>IMG15</v>
      </c>
      <c r="B24" s="62">
        <v>386642695</v>
      </c>
      <c r="C24" s="20" t="str">
        <f t="shared" si="0"/>
        <v>Recurso F6</v>
      </c>
      <c r="D24" s="63" t="s">
        <v>187</v>
      </c>
      <c r="E24" s="63" t="s">
        <v>155</v>
      </c>
      <c r="F24" s="13" t="str">
        <f t="shared" ca="1" si="4"/>
        <v>CN_11_05_CO_REC120_IMG15n.jpg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CN_11_05_CO_REC120_IMG15a.jpg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217</v>
      </c>
      <c r="K24" s="65" t="s">
        <v>218</v>
      </c>
      <c r="O24" s="2" t="str">
        <f>'Definición técnica de imagenes'!A37</f>
        <v>F13B</v>
      </c>
    </row>
    <row r="25" spans="1:15" s="11" customFormat="1" ht="221.25" customHeight="1" x14ac:dyDescent="0.25">
      <c r="A25" s="12" t="str">
        <f t="shared" si="6"/>
        <v>IMG16</v>
      </c>
      <c r="B25" s="62" t="s">
        <v>188</v>
      </c>
      <c r="C25" s="20" t="str">
        <f t="shared" si="0"/>
        <v>Recurso F6</v>
      </c>
      <c r="D25" s="63" t="s">
        <v>187</v>
      </c>
      <c r="E25" s="63" t="s">
        <v>155</v>
      </c>
      <c r="F25" s="13" t="str">
        <f t="shared" ca="1" si="4"/>
        <v>CN_11_05_CO_REC120_IMG16n.jpg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CN_11_05_CO_REC120_IMG16a.jpg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221</v>
      </c>
      <c r="K25" s="64" t="s">
        <v>219</v>
      </c>
    </row>
    <row r="26" spans="1:15" s="11" customFormat="1" ht="231" customHeight="1" x14ac:dyDescent="0.25">
      <c r="A26" s="12" t="str">
        <f t="shared" si="6"/>
        <v>IMG17</v>
      </c>
      <c r="B26" s="62" t="s">
        <v>188</v>
      </c>
      <c r="C26" s="20" t="str">
        <f t="shared" si="0"/>
        <v>Recurso F6</v>
      </c>
      <c r="D26" s="63" t="s">
        <v>187</v>
      </c>
      <c r="E26" s="63" t="s">
        <v>155</v>
      </c>
      <c r="F26" s="13" t="str">
        <f t="shared" ca="1" si="4"/>
        <v>CN_11_05_CO_REC120_IMG17n.jpg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CN_11_05_CO_REC120_IMG17a.jpg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222</v>
      </c>
      <c r="K26" s="64" t="s">
        <v>220</v>
      </c>
    </row>
    <row r="27" spans="1:15" s="11" customFormat="1" ht="291" customHeight="1" x14ac:dyDescent="0.25">
      <c r="A27" s="12" t="str">
        <f t="shared" si="6"/>
        <v>IMG18</v>
      </c>
      <c r="B27" s="62" t="s">
        <v>188</v>
      </c>
      <c r="C27" s="20" t="str">
        <f t="shared" si="0"/>
        <v>Recurso F6</v>
      </c>
      <c r="D27" s="63" t="s">
        <v>187</v>
      </c>
      <c r="E27" s="63" t="s">
        <v>155</v>
      </c>
      <c r="F27" s="13" t="str">
        <f t="shared" ca="1" si="4"/>
        <v>CN_11_05_CO_REC120_IMG18n.jpg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CN_11_05_CO_REC120_IMG18a.jpg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224</v>
      </c>
      <c r="K27" s="64" t="s">
        <v>220</v>
      </c>
      <c r="O27" s="2"/>
    </row>
    <row r="28" spans="1:15" s="11" customFormat="1" ht="249" customHeight="1" x14ac:dyDescent="0.25">
      <c r="A28" s="12" t="str">
        <f t="shared" si="6"/>
        <v>IMG19</v>
      </c>
      <c r="B28" s="62" t="s">
        <v>188</v>
      </c>
      <c r="C28" s="20" t="str">
        <f t="shared" si="0"/>
        <v>Recurso F6</v>
      </c>
      <c r="D28" s="63" t="s">
        <v>187</v>
      </c>
      <c r="E28" s="63" t="s">
        <v>155</v>
      </c>
      <c r="F28" s="13" t="str">
        <f t="shared" ca="1" si="4"/>
        <v>CN_11_05_CO_REC120_IMG19n.jpg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CN_11_05_CO_REC120_IMG19a.jpg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223</v>
      </c>
      <c r="K28" s="64" t="s">
        <v>220</v>
      </c>
    </row>
    <row r="29" spans="1:15" s="11" customFormat="1" ht="274.5" customHeight="1" x14ac:dyDescent="0.25">
      <c r="A29" s="12" t="str">
        <f t="shared" si="6"/>
        <v>IMG20</v>
      </c>
      <c r="B29" s="62" t="s">
        <v>188</v>
      </c>
      <c r="C29" s="20" t="str">
        <f t="shared" si="0"/>
        <v>Recurso F6</v>
      </c>
      <c r="D29" s="63" t="s">
        <v>187</v>
      </c>
      <c r="E29" s="63" t="s">
        <v>155</v>
      </c>
      <c r="F29" s="13" t="str">
        <f t="shared" ca="1" si="4"/>
        <v>CN_11_05_CO_REC120_IMG20n.jpg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CN_11_05_CO_REC120_IMG20a.jpg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225</v>
      </c>
      <c r="K29" s="64" t="s">
        <v>220</v>
      </c>
    </row>
    <row r="30" spans="1:15" s="11" customFormat="1" ht="183" customHeight="1" x14ac:dyDescent="0.25">
      <c r="A30" s="12" t="str">
        <f t="shared" si="6"/>
        <v>IMG21</v>
      </c>
      <c r="B30" s="62" t="s">
        <v>188</v>
      </c>
      <c r="C30" s="20" t="str">
        <f t="shared" si="0"/>
        <v>Recurso F6</v>
      </c>
      <c r="D30" s="63" t="s">
        <v>187</v>
      </c>
      <c r="E30" s="63" t="s">
        <v>155</v>
      </c>
      <c r="F30" s="13" t="str">
        <f t="shared" ca="1" si="4"/>
        <v>CN_11_05_CO_REC120_IMG21n.jpg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CN_11_05_CO_REC120_IMG21a.jpg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226</v>
      </c>
      <c r="K30" s="64" t="s">
        <v>220</v>
      </c>
    </row>
    <row r="31" spans="1:15" s="11" customFormat="1" ht="328.5" customHeight="1" x14ac:dyDescent="0.25">
      <c r="A31" s="12" t="str">
        <f t="shared" si="6"/>
        <v>IMG22</v>
      </c>
      <c r="B31" s="62" t="s">
        <v>188</v>
      </c>
      <c r="C31" s="20" t="str">
        <f t="shared" si="0"/>
        <v>Recurso F6</v>
      </c>
      <c r="D31" s="63" t="s">
        <v>187</v>
      </c>
      <c r="E31" s="63" t="s">
        <v>155</v>
      </c>
      <c r="F31" s="13" t="str">
        <f t="shared" ca="1" si="4"/>
        <v>CN_11_05_CO_REC120_IMG22n.jpg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CN_11_05_CO_REC120_IMG22a.jpg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227</v>
      </c>
      <c r="K31" s="64" t="s">
        <v>228</v>
      </c>
    </row>
    <row r="32" spans="1:15" s="11" customFormat="1" ht="108" x14ac:dyDescent="0.25">
      <c r="A32" s="12" t="str">
        <f t="shared" si="6"/>
        <v>IMG23</v>
      </c>
      <c r="B32" s="62" t="s">
        <v>230</v>
      </c>
      <c r="C32" s="20" t="str">
        <f t="shared" si="0"/>
        <v>Recurso F6</v>
      </c>
      <c r="D32" s="63" t="s">
        <v>187</v>
      </c>
      <c r="E32" s="63" t="s">
        <v>155</v>
      </c>
      <c r="F32" s="13" t="str">
        <f t="shared" ca="1" si="4"/>
        <v>CN_11_05_CO_REC120_IMG23n.jpg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CN_11_05_CO_REC120_IMG23a.jpg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229</v>
      </c>
      <c r="K32" s="64" t="s">
        <v>231</v>
      </c>
    </row>
    <row r="33" spans="1:15" s="11" customFormat="1" ht="93" customHeight="1" x14ac:dyDescent="0.25">
      <c r="A33" s="12" t="str">
        <f t="shared" si="6"/>
        <v>IMG24</v>
      </c>
      <c r="B33" s="62" t="s">
        <v>188</v>
      </c>
      <c r="C33" s="20" t="str">
        <f t="shared" si="0"/>
        <v>Recurso F6</v>
      </c>
      <c r="D33" s="63" t="s">
        <v>187</v>
      </c>
      <c r="E33" s="63" t="s">
        <v>155</v>
      </c>
      <c r="F33" s="13" t="str">
        <f t="shared" ca="1" si="4"/>
        <v>CN_11_05_CO_REC120_IMG24n.jpg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CN_11_05_CO_REC120_IMG24a.jpg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t="s">
        <v>232</v>
      </c>
      <c r="K33" s="64"/>
    </row>
    <row r="34" spans="1:15" s="11" customFormat="1" ht="27" x14ac:dyDescent="0.25">
      <c r="A34" s="12" t="str">
        <f t="shared" si="6"/>
        <v>IMG25</v>
      </c>
      <c r="B34" s="62" t="s">
        <v>235</v>
      </c>
      <c r="C34" s="20" t="str">
        <f t="shared" si="0"/>
        <v>Recurso F6</v>
      </c>
      <c r="D34" s="63" t="s">
        <v>187</v>
      </c>
      <c r="E34" s="63" t="s">
        <v>155</v>
      </c>
      <c r="F34" s="13" t="str">
        <f t="shared" ca="1" si="4"/>
        <v>CN_11_05_CO_REC120_IMG25n.jpg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CN_11_05_CO_REC120_IMG25a.jpg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t="s">
        <v>233</v>
      </c>
      <c r="K34" s="64" t="s">
        <v>234</v>
      </c>
      <c r="O34" s="2"/>
    </row>
    <row r="35" spans="1:15" s="11" customFormat="1" ht="289.5" customHeight="1" x14ac:dyDescent="0.25">
      <c r="A35" s="12" t="str">
        <f t="shared" si="6"/>
        <v>IMG26</v>
      </c>
      <c r="B35" s="62" t="s">
        <v>236</v>
      </c>
      <c r="C35" s="20" t="str">
        <f t="shared" si="0"/>
        <v>Recurso F6</v>
      </c>
      <c r="D35" s="63" t="s">
        <v>187</v>
      </c>
      <c r="E35" s="63" t="s">
        <v>155</v>
      </c>
      <c r="F35" s="13" t="str">
        <f t="shared" ca="1" si="4"/>
        <v>CN_11_05_CO_REC120_IMG26n.jpg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CN_11_05_CO_REC120_IMG26a.jpg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t="s">
        <v>237</v>
      </c>
      <c r="K35" s="65" t="s">
        <v>239</v>
      </c>
      <c r="O35" s="2"/>
    </row>
    <row r="36" spans="1:15" s="11" customFormat="1" ht="40.5" x14ac:dyDescent="0.25">
      <c r="A36" s="12" t="str">
        <f t="shared" si="6"/>
        <v>IMG27</v>
      </c>
      <c r="B36" s="62" t="s">
        <v>240</v>
      </c>
      <c r="C36" s="20" t="str">
        <f t="shared" si="0"/>
        <v>Recurso F6</v>
      </c>
      <c r="D36" s="63" t="s">
        <v>187</v>
      </c>
      <c r="E36" s="63" t="s">
        <v>155</v>
      </c>
      <c r="F36" s="13" t="str">
        <f t="shared" ca="1" si="4"/>
        <v>CN_11_05_CO_REC120_IMG27n.jpg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CN_11_05_CO_REC120_IMG27a.jpg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t="s">
        <v>238</v>
      </c>
      <c r="K36" s="65" t="s">
        <v>241</v>
      </c>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2016-07-10T05:03:39Z</dcterms:modified>
</cp:coreProperties>
</file>