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030"/>
  <workbookPr showInkAnnotation="0" codeName="ThisWorkbook" autoCompressPictures="0"/>
  <mc:AlternateContent xmlns:mc="http://schemas.openxmlformats.org/markup-compatibility/2006">
    <mc:Choice Requires="x15">
      <x15ac:absPath xmlns:x15ac="http://schemas.microsoft.com/office/spreadsheetml/2010/11/ac" url="C:\Users\diego\Dropbox\Editorial planeta\1. Autor\Escaletas\CN_11_06_CO\Recursos\"/>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0490" windowHeight="723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71027" concurrentCalc="0"/>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F21" i="1"/>
  <c r="G21" i="1"/>
  <c r="H21" i="1"/>
  <c r="F20" i="1"/>
  <c r="G20" i="1"/>
  <c r="H20" i="1"/>
  <c r="F19" i="1"/>
  <c r="G19" i="1"/>
  <c r="H19" i="1"/>
  <c r="F18" i="1"/>
  <c r="G18" i="1"/>
  <c r="H18" i="1"/>
  <c r="F17" i="1"/>
  <c r="G17" i="1"/>
  <c r="H17" i="1"/>
  <c r="F16" i="1"/>
  <c r="G16" i="1"/>
  <c r="H16" i="1"/>
  <c r="A10" i="1"/>
  <c r="A11" i="1"/>
  <c r="A12" i="1"/>
  <c r="A13" i="1"/>
  <c r="A14" i="1"/>
  <c r="A15" i="1"/>
  <c r="F15" i="1"/>
  <c r="G15" i="1"/>
  <c r="H15" i="1"/>
  <c r="F14" i="1"/>
  <c r="G14" i="1"/>
  <c r="H14" i="1"/>
  <c r="F13" i="1"/>
  <c r="G13" i="1"/>
  <c r="H13" i="1"/>
  <c r="F12" i="1"/>
  <c r="G12" i="1"/>
  <c r="H12" i="1"/>
  <c r="F11" i="1"/>
  <c r="G11" i="1"/>
  <c r="H11" i="1"/>
  <c r="K45" i="2"/>
  <c r="J21" i="2"/>
  <c r="I21" i="2"/>
  <c r="H21" i="2"/>
  <c r="D17" i="2"/>
  <c r="D18" i="2"/>
  <c r="D5" i="2"/>
  <c r="D7"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M8" i="1"/>
  <c r="M7" i="1"/>
  <c r="M6" i="1"/>
  <c r="M5" i="1"/>
  <c r="F5" i="1"/>
  <c r="M4" i="1"/>
  <c r="M3" i="1"/>
  <c r="M2" i="1"/>
  <c r="M1" i="1"/>
  <c r="E9" i="1"/>
  <c r="H10" i="1"/>
  <c r="F10" i="1"/>
  <c r="G10"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<sst xmlns="http://schemas.openxmlformats.org/spreadsheetml/2006/main" count="392" uniqueCount="200">
  <si>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</si>
  <si>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</si>
  <si>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</si>
  <si>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</si>
  <si>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</si>
  <si>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</si>
  <si>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</si>
  <si>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</si>
  <si>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</si>
  <si>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</si>
  <si>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</si>
  <si>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</si>
  <si>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</si>
  <si>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</si>
  <si>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</si>
  <si>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</si>
  <si>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</si>
  <si>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</si>
  <si>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</si>
  <si>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</si>
  <si>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</si>
  <si>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</si>
  <si>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</si>
  <si>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</si>
  <si>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</si>
  <si>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</si>
  <si>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</si>
  <si>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</si>
  <si>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</si>
  <si>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</si>
  <si>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</si>
  <si>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</si>
  <si>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</si>
  <si>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</si>
  <si>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</si>
  <si>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</si>
  <si>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</si>
  <si>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</si>
  <si>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</si>
  <si>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</si>
  <si>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</si>
  <si>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</si>
  <si>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</si>
  <si>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</si>
  <si>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</si>
  <si>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</si>
  <si>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</si>
  <si>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</si>
  <si>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</si>
  <si>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</si>
  <si>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</si>
  <si>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</si>
  <si>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</si>
  <si>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</si>
  <si>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</si>
  <si>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</si>
  <si>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</si>
  <si>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</si>
  <si>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</si>
  <si>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</si>
  <si>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</si>
  <si>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</si>
  <si>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</si>
  <si>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</si>
  <si>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</si>
  <si>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</si>
  <si>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</si>
  <si>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</si>
  <si>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</si>
  <si>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</si>
  <si>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</si>
  <si>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</si>
  <si>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</si>
  <si>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</si>
  <si>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</si>
  <si>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</si>
  <si>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</si>
  <si>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</si>
  <si>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</si>
  <si>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</si>
  <si>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</si>
  <si>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</si>
  <si>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</si>
  <si>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</si>
  <si>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</si>
  <si>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</si>
  <si>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</si>
  <si>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</si>
  <si>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</si>
  <si>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</si>
  <si>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</si>
  <si>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</si>
  <si>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</si>
  <si>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</si>
  <si>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</si>
  <si>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</si>
  <si>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</si>
  <si>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</si>
  <si>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</si>
  <si>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</si>
  <si>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</si>
  <si>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</si>
  <si>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</si>
  <si>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</si>
  <si>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</si>
  <si>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</si>
  <si>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</si>
  <si>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</si>
  <si>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</si>
  <si>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</si>
  <si>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</si>
  <si>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</si>
  <si>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</si>
  <si>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</si>
  <si>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</si>
  <si>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</si>
  <si>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</si>
  <si>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</si>
  <si>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</si>
  <si>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</si>
  <si>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</si>
  <si>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</si>
  <si>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</si>
  <si>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</si>
  <si>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</si>
  <si>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</si>
  <si>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</si>
  <si>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</si>
  <si>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</si>
  <si>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</si>
  <si>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</si>
  <si>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</si>
  <si>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</si>
  <si>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</si>
  <si>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</si>
  <si>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</si>
  <si>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</si>
  <si>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</si>
  <si>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</si>
  <si>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</si>
  <si>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</si>
  <si>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</si>
  <si>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</si>
  <si>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</si>
  <si>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</si>
  <si>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</si>
  <si>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</si>
  <si>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</si>
  <si>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</si>
  <si>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</si>
  <si>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</si>
  <si>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</si>
  <si>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</si>
  <si>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</si>
  <si>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</si>
  <si>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</si>
  <si>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</si>
  <si>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</si>
  <si>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</si>
  <si>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</si>
  <si>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</si>
  <si>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</si>
  <si>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</si>
  <si>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</si>
  <si>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</si>
  <si>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</si>
  <si>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</si>
  <si>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</si>
  <si>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</si>
  <si>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</si>
  <si>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</si>
  <si>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</si>
  <si>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</si>
  <si>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</si>
  <si>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</si>
  <si>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</si>
  <si>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</si>
  <si>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</si>
  <si>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</si>
  <si>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</si>
  <si>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</si>
  <si>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</si>
  <si>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</si>
  <si>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</si>
  <si>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</si>
  <si>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</si>
  <si>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</si>
  <si>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Diana García</t>
  </si>
  <si>
    <t>Los espejos y las lentes</t>
  </si>
  <si>
    <t>Ilustración</t>
  </si>
  <si>
    <t>Imagen para ícono. Imagen del ojo</t>
  </si>
  <si>
    <t>Imagen para ícono. Eliminar el título</t>
  </si>
  <si>
    <t>Imagen</t>
  </si>
  <si>
    <t>Imagen de lentes</t>
  </si>
  <si>
    <t>Tener en cuenta que este recurso no tiene tamaño específico de imágenes, por tanto, NO es necesario que queden cuadradas, se pueden dejar horizontales como está en la imagen, igual para el resto de imágenes de este recurso. lustrar similar a la imagen. Hacer las lentes con un azul un poco mas oscuro. La flecha también se puede hacer azul.</t>
  </si>
  <si>
    <t>Ilustrar similar a la imagen. Hacer las lentes con un azul un poco mas oscuro. La flecha también se puede hacer azul.</t>
  </si>
  <si>
    <t>Ilustrar similar. Engrosar las líneas y mejorar la nítidez. Invertir el orden de los colores para que no quede igual a la imagen del libro, las dos lineas azules con flechas pasarlas a verdes y viseversa. Lo mismo entre el rojo y el morado.</t>
  </si>
  <si>
    <t>Defectos de la visión</t>
  </si>
  <si>
    <t>Cambiar a español:  Visión defects: Defectos de la visión  /   Healthy eye: Ojo sano   /  Astigmatism : Astigmatismo         / Myopia: Miopía   /   Hyperopia : Hipermetropía</t>
  </si>
  <si>
    <t>CN_11_06_REC_90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</si>
</sst>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10</xdr:col>
      <xdr:colOff>71438</xdr:colOff>
      <xdr:row>9</xdr:row>
      <xdr:rowOff>63500</xdr:rowOff>
    </xdr:from>
    <xdr:to>
      <xdr:col>10</xdr:col>
      <xdr:colOff>984250</xdr:colOff>
      <xdr:row>9</xdr:row>
      <xdr:rowOff>1015658</xdr:rowOff>
    </xdr:to>
    <xdr:pic>
      <xdr:nvPicPr>
        <xdr:cNvPr id="2" name="Imagen 1"/>
        <xdr:cNvPicPr>
          <a:picLocks noChangeAspect="1"/>
        </xdr:cNvPicPr>
      </xdr:nvPicPr>
      <xdr:blipFill>
        <a:blip xmlns:r="http://schemas.openxmlformats.org/officeDocument/2006/relationships" r:embed="rId1"/>
        <a:stretch>
          <a:fillRect/>
        </a:stretch>
      </xdr:blipFill>
      <xdr:spPr>
        <a:xfrm>
          <a:off x="16446501" y="2182813"/>
          <a:ext cx="912812" cy="952158"/>
        </a:xfrm>
        <a:prstGeom prst="rect">
          <a:avLst/>
        </a:prstGeom>
      </xdr:spPr>
    </xdr:pic>
    <xdr:clientData/>
  </xdr:twoCellAnchor>
  <xdr:twoCellAnchor editAs="oneCell">
    <xdr:from>
      <xdr:col>10</xdr:col>
      <xdr:colOff>181588</xdr:colOff>
      <xdr:row>10</xdr:row>
      <xdr:rowOff>349250</xdr:rowOff>
    </xdr:from>
    <xdr:to>
      <xdr:col>10</xdr:col>
      <xdr:colOff>3071294</xdr:colOff>
      <xdr:row>10</xdr:row>
      <xdr:rowOff>1849437</xdr:rowOff>
    </xdr:to>
    <xdr:pic>
      <xdr:nvPicPr>
        <xdr:cNvPr id="3" name="Imagen 2"/>
        <xdr:cNvPicPr>
          <a:picLocks noChangeAspect="1"/>
        </xdr:cNvPicPr>
      </xdr:nvPicPr>
      <xdr:blipFill>
        <a:blip xmlns:r="http://schemas.openxmlformats.org/officeDocument/2006/relationships" r:embed="rId2"/>
        <a:stretch>
          <a:fillRect/>
        </a:stretch>
      </xdr:blipFill>
      <xdr:spPr>
        <a:xfrm>
          <a:off x="16556651" y="3794125"/>
          <a:ext cx="2889706" cy="1500187"/>
        </a:xfrm>
        <a:prstGeom prst="rect">
          <a:avLst/>
        </a:prstGeom>
      </xdr:spPr>
    </xdr:pic>
    <xdr:clientData/>
  </xdr:twoCellAnchor>
  <xdr:twoCellAnchor editAs="oneCell">
    <xdr:from>
      <xdr:col>10</xdr:col>
      <xdr:colOff>71437</xdr:colOff>
      <xdr:row>11</xdr:row>
      <xdr:rowOff>182563</xdr:rowOff>
    </xdr:from>
    <xdr:to>
      <xdr:col>10</xdr:col>
      <xdr:colOff>3177811</xdr:colOff>
      <xdr:row>11</xdr:row>
      <xdr:rowOff>1688309</xdr:rowOff>
    </xdr:to>
    <xdr:pic>
      <xdr:nvPicPr>
        <xdr:cNvPr id="4" name="Imagen 3"/>
        <xdr:cNvPicPr>
          <a:picLocks noChangeAspect="1"/>
        </xdr:cNvPicPr>
      </xdr:nvPicPr>
      <xdr:blipFill>
        <a:blip xmlns:r="http://schemas.openxmlformats.org/officeDocument/2006/relationships" r:embed="rId3"/>
        <a:stretch>
          <a:fillRect/>
        </a:stretch>
      </xdr:blipFill>
      <xdr:spPr>
        <a:xfrm>
          <a:off x="16446500" y="6770688"/>
          <a:ext cx="3106374" cy="1505746"/>
        </a:xfrm>
        <a:prstGeom prst="rect">
          <a:avLst/>
        </a:prstGeom>
      </xdr:spPr>
    </xdr:pic>
    <xdr:clientData/>
  </xdr:twoCellAnchor>
  <xdr:twoCellAnchor editAs="oneCell">
    <xdr:from>
      <xdr:col>10</xdr:col>
      <xdr:colOff>7937</xdr:colOff>
      <xdr:row>12</xdr:row>
      <xdr:rowOff>71437</xdr:rowOff>
    </xdr:from>
    <xdr:to>
      <xdr:col>10</xdr:col>
      <xdr:colOff>3537827</xdr:colOff>
      <xdr:row>12</xdr:row>
      <xdr:rowOff>1168812</xdr:rowOff>
    </xdr:to>
    <xdr:pic>
      <xdr:nvPicPr>
        <xdr:cNvPr id="5" name="Imagen 4"/>
        <xdr:cNvPicPr>
          <a:picLocks noChangeAspect="1"/>
        </xdr:cNvPicPr>
      </xdr:nvPicPr>
      <xdr:blipFill>
        <a:blip xmlns:r="http://schemas.openxmlformats.org/officeDocument/2006/relationships" r:embed="rId4"/>
        <a:stretch>
          <a:fillRect/>
        </a:stretch>
      </xdr:blipFill>
      <xdr:spPr>
        <a:xfrm>
          <a:off x="16383000" y="8620125"/>
          <a:ext cx="3529890" cy="1097375"/>
        </a:xfrm>
        <a:prstGeom prst="rect">
          <a:avLst/>
        </a:prstGeom>
      </xdr:spPr>
    </xdr:pic>
    <xdr:clientData/>
  </xdr:twoCellAnchor>
  <xdr:twoCellAnchor editAs="oneCell">
    <xdr:from>
      <xdr:col>10</xdr:col>
      <xdr:colOff>111125</xdr:colOff>
      <xdr:row>13</xdr:row>
      <xdr:rowOff>71438</xdr:rowOff>
    </xdr:from>
    <xdr:to>
      <xdr:col>10</xdr:col>
      <xdr:colOff>4024312</xdr:colOff>
      <xdr:row>13</xdr:row>
      <xdr:rowOff>1436687</xdr:rowOff>
    </xdr:to>
    <xdr:pic>
      <xdr:nvPicPr>
        <xdr:cNvPr id="6" name="Imagen 5"/>
        <xdr:cNvPicPr>
          <a:picLocks noChangeAspect="1"/>
        </xdr:cNvPicPr>
      </xdr:nvPicPr>
      <xdr:blipFill rotWithShape="1">
        <a:blip xmlns:r="http://schemas.openxmlformats.org/officeDocument/2006/relationships" r:embed="rId5"/>
        <a:srcRect l="7025" r="2572" b="6395"/>
        <a:stretch/>
      </xdr:blipFill>
      <xdr:spPr>
        <a:xfrm>
          <a:off x="16486188" y="10572751"/>
          <a:ext cx="3913187" cy="1365249"/>
        </a:xfrm>
        <a:prstGeom prst="rect">
          <a:avLst/>
        </a:prstGeom>
      </xdr:spPr>
    </xdr:pic>
    <xdr:clientData/>
  </xdr:twoCellAnchor>
  <xdr:twoCellAnchor editAs="oneCell">
    <xdr:from>
      <xdr:col>10</xdr:col>
      <xdr:colOff>134936</xdr:colOff>
      <xdr:row>14</xdr:row>
      <xdr:rowOff>53357</xdr:rowOff>
    </xdr:from>
    <xdr:to>
      <xdr:col>10</xdr:col>
      <xdr:colOff>1727449</xdr:colOff>
      <xdr:row>14</xdr:row>
      <xdr:rowOff>2195321</xdr:rowOff>
    </xdr:to>
    <xdr:pic>
      <xdr:nvPicPr>
        <xdr:cNvPr id="7" name="Imagen 6"/>
        <xdr:cNvPicPr>
          <a:picLocks noChangeAspect="1"/>
        </xdr:cNvPicPr>
      </xdr:nvPicPr>
      <xdr:blipFill>
        <a:blip xmlns:r="http://schemas.openxmlformats.org/officeDocument/2006/relationships" r:embed="rId6"/>
        <a:stretch>
          <a:fillRect/>
        </a:stretch>
      </xdr:blipFill>
      <xdr:spPr>
        <a:xfrm>
          <a:off x="16509999" y="12824795"/>
          <a:ext cx="1592513" cy="214196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120" zoomScaleNormal="120" zoomScalePageLayoutView="140" workbookViewId="0">
      <selection activeCell="C2" sqref="C2:D2"/>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53.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F12</v>
      </c>
    </row>
    <row r="2" spans="1:16" ht="15.75" x14ac:dyDescent="0.25">
      <c r="A2" s="1"/>
      <c r="B2" s="3" t="s">
        <v>121</v>
      </c>
      <c r="C2" s="85" t="s">
        <v>22</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11</v>
      </c>
      <c r="D3" s="88"/>
      <c r="F3" s="80"/>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188</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187</v>
      </c>
      <c r="D5" s="90"/>
      <c r="E5" s="5"/>
      <c r="F5" s="37" t="str">
        <f>IF(G4="Recurso","Motor del recurso","")</f>
        <v>Motor del recurso</v>
      </c>
      <c r="G5" s="61" t="s">
        <v>142</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199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F12</v>
      </c>
      <c r="F9" s="57" t="s">
        <v>61</v>
      </c>
      <c r="G9" s="57" t="s">
        <v>59</v>
      </c>
      <c r="H9" s="57" t="s">
        <v>60</v>
      </c>
      <c r="I9" s="57" t="s">
        <v>114</v>
      </c>
      <c r="J9" s="18" t="s">
        <v>6</v>
      </c>
      <c r="K9" s="19" t="s">
        <v>7</v>
      </c>
      <c r="O9" s="2" t="str">
        <f>'Definición técnica de imagenes'!A11</f>
        <v>M10B</v>
      </c>
    </row>
    <row r="10" spans="1:16" s="11" customFormat="1" ht="104.25" customHeight="1" x14ac:dyDescent="0.25">
      <c r="A10" s="12" t="str">
        <f>IF(OR(B10&lt;&gt;"",J10&lt;&gt;""),"IMG01","")</f>
        <v>IMG01</v>
      </c>
      <c r="B10" s="62">
        <v>269605934</v>
      </c>
      <c r="C10" s="20" t="str">
        <f t="shared" ref="C10:C41" si="0">IF(OR(B10&lt;&gt;"",J10&lt;&gt;""),IF($G$4="Recurso",CONCATENATE($G$4," ",$G$5),$G$4),"")</f>
        <v>Recurso F12</v>
      </c>
      <c r="D10" s="63" t="s">
        <v>189</v>
      </c>
      <c r="E10" s="63" t="s">
        <v>155</v>
      </c>
      <c r="F10" s="13" t="str">
        <f t="shared" ref="F10" ca="1" si="1">IF(OR(B10&lt;&gt;"",J10&lt;&gt;""),CONCATENATE($C$7,"_",$A10,IF($G$4="Cuaderno de Estudio","_small",CONCATENATE(IF(I10="","","n"),IF(LEFT($G$5,1)="F",".jpg",".png")))),"")</f>
        <v>CN_11_06_REC_90_IMG01.jpg</v>
      </c>
      <c r="G10" s="13">
        <f ca="1">IF($F10&lt;&gt;"",IF($G$4="Recurso",VLOOKUP($E10,OFFSET('Definición técnica de imagenes'!$A$1,MATCH($G$5,'Definición técnica de imagenes'!$A$1:$A$104,0)-1,1,COUNTIF('Definición técnica de imagenes'!$A$3:$A$102,$G$5),5),5,FALSE),'Definición técnica de imagenes'!$F$16),"")</f>
        <v>0</v>
      </c>
      <c r="H10" s="13" t="str">
        <f t="shared" ref="H10" ca="1" si="2">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63" t="s">
        <v>190</v>
      </c>
      <c r="K10" s="64" t="s">
        <v>191</v>
      </c>
      <c r="O10" s="2" t="str">
        <f>'Definición técnica de imagenes'!A12</f>
        <v>M12D</v>
      </c>
    </row>
    <row r="11" spans="1:16" s="11" customFormat="1" ht="236.25" customHeight="1" x14ac:dyDescent="0.25">
      <c r="A11" s="12" t="str">
        <f t="shared" ref="A11:A18" si="3">IF(OR(B11&lt;&gt;"",J11&lt;&gt;""),CONCATENATE(LEFT(A10,3),IF(MID(A10,4,2)+1&lt;10,CONCATENATE("0",MID(A10,4,2)+1))),"")</f>
        <v>IMG02</v>
      </c>
      <c r="B11" s="62" t="s">
        <v>192</v>
      </c>
      <c r="C11" s="20" t="str">
        <f t="shared" si="0"/>
        <v>Recurso F12</v>
      </c>
      <c r="D11" s="63" t="s">
        <v>189</v>
      </c>
      <c r="E11" s="63" t="s">
        <v>155</v>
      </c>
      <c r="F11" s="13" t="str">
        <f t="shared" ref="F11:F74" ca="1" si="4">IF(OR(B11&lt;&gt;"",J11&lt;&gt;""),CONCATENATE($C$7,"_",$A11,IF($G$4="Cuaderno de Estudio","_small",CONCATENATE(IF(I11="","","n"),IF(LEFT($G$5,1)="F",".jpg",".png")))),"")</f>
        <v>CN_11_06_REC_90_IMG02.jpg</v>
      </c>
      <c r="G11" s="13">
        <f ca="1">IF($F11&lt;&gt;"",IF($G$4="Recurso",VLOOKUP($E11,OFFSET('Definición técnica de imagenes'!$A$1,MATCH($G$5,'Definición técnica de imagenes'!$A$1:$A$104,0)-1,1,COUNTIF('Definición técnica de imagenes'!$A$3:$A$102,$G$5),5),5,FALSE),'Definición técnica de imagenes'!$F$16),"")</f>
        <v>0</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t="s">
        <v>193</v>
      </c>
      <c r="K11" s="65" t="s">
        <v>194</v>
      </c>
      <c r="O11" s="2" t="str">
        <f>'Definición técnica de imagenes'!A13</f>
        <v>M101</v>
      </c>
    </row>
    <row r="12" spans="1:16" s="11" customFormat="1" ht="165.75" customHeight="1" x14ac:dyDescent="0.25">
      <c r="A12" s="12" t="str">
        <f t="shared" si="3"/>
        <v>IMG03</v>
      </c>
      <c r="B12" s="62" t="s">
        <v>192</v>
      </c>
      <c r="C12" s="20" t="str">
        <f t="shared" si="0"/>
        <v>Recurso F12</v>
      </c>
      <c r="D12" s="63" t="s">
        <v>189</v>
      </c>
      <c r="E12" s="63" t="s">
        <v>155</v>
      </c>
      <c r="F12" s="13" t="str">
        <f t="shared" ca="1" si="4"/>
        <v>CN_11_06_REC_90_IMG03.jpg</v>
      </c>
      <c r="G12" s="13">
        <f ca="1">IF($F12&lt;&gt;"",IF($G$4="Recurso",VLOOKUP($E12,OFFSET('Definición técnica de imagenes'!$A$1,MATCH($G$5,'Definición técnica de imagenes'!$A$1:$A$104,0)-1,1,COUNTIF('Definición técnica de imagenes'!$A$3:$A$102,$G$5),5),5,FALSE),'Definición técnica de imagenes'!$F$16),"")</f>
        <v>0</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t="s">
        <v>193</v>
      </c>
      <c r="K12" s="64" t="s">
        <v>195</v>
      </c>
      <c r="O12" s="2" t="str">
        <f>'Definición técnica de imagenes'!A18</f>
        <v>Diaporama F1</v>
      </c>
    </row>
    <row r="13" spans="1:16" s="11" customFormat="1" ht="153.75" customHeight="1" x14ac:dyDescent="0.25">
      <c r="A13" s="12" t="str">
        <f t="shared" si="3"/>
        <v>IMG04</v>
      </c>
      <c r="B13" s="62" t="s">
        <v>192</v>
      </c>
      <c r="C13" s="20" t="str">
        <f t="shared" si="0"/>
        <v>Recurso F12</v>
      </c>
      <c r="D13" s="63" t="s">
        <v>189</v>
      </c>
      <c r="E13" s="63" t="s">
        <v>155</v>
      </c>
      <c r="F13" s="13" t="str">
        <f t="shared" ca="1" si="4"/>
        <v>CN_11_06_REC_90_IMG04.jpg</v>
      </c>
      <c r="G13" s="13">
        <f ca="1">IF($F13&lt;&gt;"",IF($G$4="Recurso",VLOOKUP($E13,OFFSET('Definición técnica de imagenes'!$A$1,MATCH($G$5,'Definición técnica de imagenes'!$A$1:$A$104,0)-1,1,COUNTIF('Definición técnica de imagenes'!$A$3:$A$102,$G$5),5),5,FALSE),'Definición técnica de imagenes'!$F$16),"")</f>
        <v>0</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t="s">
        <v>192</v>
      </c>
      <c r="K13" s="64" t="s">
        <v>196</v>
      </c>
      <c r="O13" s="2" t="str">
        <f>'Definición técnica de imagenes'!A19</f>
        <v>F4</v>
      </c>
    </row>
    <row r="14" spans="1:16" s="11" customFormat="1" ht="178.5" customHeight="1" x14ac:dyDescent="0.25">
      <c r="A14" s="12" t="str">
        <f t="shared" si="3"/>
        <v>IMG05</v>
      </c>
      <c r="B14" s="62" t="s">
        <v>192</v>
      </c>
      <c r="C14" s="20" t="str">
        <f t="shared" si="0"/>
        <v>Recurso F12</v>
      </c>
      <c r="D14" s="63" t="s">
        <v>189</v>
      </c>
      <c r="E14" s="63" t="s">
        <v>155</v>
      </c>
      <c r="F14" s="13" t="str">
        <f t="shared" ca="1" si="4"/>
        <v>CN_11_06_REC_90_IMG05.jpg</v>
      </c>
      <c r="G14" s="13">
        <f ca="1">IF($F14&lt;&gt;"",IF($G$4="Recurso",VLOOKUP($E14,OFFSET('Definición técnica de imagenes'!$A$1,MATCH($G$5,'Definición técnica de imagenes'!$A$1:$A$104,0)-1,1,COUNTIF('Definición técnica de imagenes'!$A$3:$A$102,$G$5),5),5,FALSE),'Definición técnica de imagenes'!$F$16),"")</f>
        <v>0</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t="s">
        <v>192</v>
      </c>
      <c r="K14" s="64" t="s">
        <v>196</v>
      </c>
      <c r="O14" s="2" t="str">
        <f>'Definición técnica de imagenes'!A22</f>
        <v>F6</v>
      </c>
    </row>
    <row r="15" spans="1:16" s="11" customFormat="1" ht="227.25" customHeight="1" x14ac:dyDescent="0.25">
      <c r="A15" s="12" t="str">
        <f t="shared" si="3"/>
        <v>IMG06</v>
      </c>
      <c r="B15" s="62">
        <v>298567226</v>
      </c>
      <c r="C15" s="20" t="str">
        <f t="shared" si="0"/>
        <v>Recurso F12</v>
      </c>
      <c r="D15" s="63" t="s">
        <v>189</v>
      </c>
      <c r="E15" s="63" t="s">
        <v>155</v>
      </c>
      <c r="F15" s="13" t="str">
        <f t="shared" ca="1" si="4"/>
        <v>CN_11_06_REC_90_IMG06.jpg</v>
      </c>
      <c r="G15" s="13">
        <f ca="1">IF($F15&lt;&gt;"",IF($G$4="Recurso",VLOOKUP($E15,OFFSET('Definición técnica de imagenes'!$A$1,MATCH($G$5,'Definición técnica de imagenes'!$A$1:$A$104,0)-1,1,COUNTIF('Definición técnica de imagenes'!$A$3:$A$102,$G$5),5),5,FALSE),'Definición técnica de imagenes'!$F$16),"")</f>
        <v>0</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t="s">
        <v>197</v>
      </c>
      <c r="K15" s="66" t="s">
        <v>198</v>
      </c>
      <c r="O15" s="2" t="str">
        <f>'Definición técnica de imagenes'!A24</f>
        <v>F6B</v>
      </c>
    </row>
    <row r="16" spans="1:16" s="11" customFormat="1" ht="14.25"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diego m.</cp:lastModifiedBy>
  <dcterms:created xsi:type="dcterms:W3CDTF">2014-07-01T23:43:25Z</dcterms:created>
  <dcterms:modified xsi:type="dcterms:W3CDTF">2016-08-05T19:45:57Z</dcterms:modified>
</cp:coreProperties>
</file>