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1_CO\Procesar Jose\Procesad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345" windowHeight="4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s="1"/>
  <c r="G11" i="1" s="1"/>
  <c r="I12" i="1"/>
  <c r="F12" i="1" s="1"/>
  <c r="G12" i="1" s="1"/>
  <c r="I13" i="1"/>
  <c r="I14" i="1"/>
  <c r="F14" i="1" s="1"/>
  <c r="G14" i="1" s="1"/>
  <c r="I15" i="1"/>
  <c r="F15" i="1" s="1"/>
  <c r="G15" i="1" s="1"/>
  <c r="I16" i="1"/>
  <c r="F16" i="1" s="1"/>
  <c r="G16" i="1" s="1"/>
  <c r="I17" i="1"/>
  <c r="F17" i="1" s="1"/>
  <c r="G17" i="1" s="1"/>
  <c r="I18" i="1"/>
  <c r="I19" i="1"/>
  <c r="F19" i="1" s="1"/>
  <c r="G19" i="1" s="1"/>
  <c r="I20" i="1"/>
  <c r="F20" i="1" s="1"/>
  <c r="G20" i="1" s="1"/>
  <c r="I21" i="1"/>
  <c r="I22" i="1"/>
  <c r="H22" i="1" s="1"/>
  <c r="I23" i="1"/>
  <c r="H23" i="1" s="1"/>
  <c r="I24" i="1"/>
  <c r="H24" i="1" s="1"/>
  <c r="I25" i="1"/>
  <c r="H25" i="1" s="1"/>
  <c r="I26" i="1"/>
  <c r="H26" i="1" s="1"/>
  <c r="I27" i="1"/>
  <c r="H27" i="1" s="1"/>
  <c r="I28" i="1"/>
  <c r="H28" i="1" s="1"/>
  <c r="I29" i="1"/>
  <c r="I30" i="1"/>
  <c r="H30" i="1" s="1"/>
  <c r="I31" i="1"/>
  <c r="H31" i="1" s="1"/>
  <c r="I32" i="1"/>
  <c r="H32" i="1" s="1"/>
  <c r="I33" i="1"/>
  <c r="I34" i="1"/>
  <c r="H34" i="1" s="1"/>
  <c r="I35" i="1"/>
  <c r="H35" i="1" s="1"/>
  <c r="I36" i="1"/>
  <c r="H36" i="1" s="1"/>
  <c r="I37" i="1"/>
  <c r="I38" i="1"/>
  <c r="H38" i="1" s="1"/>
  <c r="I39" i="1"/>
  <c r="H39" i="1" s="1"/>
  <c r="I40" i="1"/>
  <c r="H40" i="1" s="1"/>
  <c r="I41" i="1"/>
  <c r="H41" i="1" s="1"/>
  <c r="I42" i="1"/>
  <c r="H42" i="1" s="1"/>
  <c r="I43" i="1"/>
  <c r="H43" i="1" s="1"/>
  <c r="I44" i="1"/>
  <c r="H44" i="1" s="1"/>
  <c r="I45" i="1"/>
  <c r="I46" i="1"/>
  <c r="H46" i="1" s="1"/>
  <c r="I47" i="1"/>
  <c r="H47" i="1" s="1"/>
  <c r="I48" i="1"/>
  <c r="H48" i="1" s="1"/>
  <c r="I49" i="1"/>
  <c r="I50" i="1"/>
  <c r="H50" i="1" s="1"/>
  <c r="I51" i="1"/>
  <c r="H51" i="1" s="1"/>
  <c r="I52" i="1"/>
  <c r="H52" i="1" s="1"/>
  <c r="I53" i="1"/>
  <c r="F53" i="1"/>
  <c r="G53" i="1"/>
  <c r="I54" i="1"/>
  <c r="H54" i="1" s="1"/>
  <c r="F54" i="1"/>
  <c r="G54" i="1"/>
  <c r="I55" i="1"/>
  <c r="H55" i="1" s="1"/>
  <c r="I56" i="1"/>
  <c r="F56" i="1"/>
  <c r="G56" i="1"/>
  <c r="I57" i="1"/>
  <c r="H57" i="1" s="1"/>
  <c r="I58" i="1"/>
  <c r="H58" i="1" s="1"/>
  <c r="F58" i="1"/>
  <c r="G58" i="1"/>
  <c r="I59" i="1"/>
  <c r="H59" i="1"/>
  <c r="I60" i="1"/>
  <c r="F60" i="1"/>
  <c r="G60" i="1"/>
  <c r="I61" i="1"/>
  <c r="H61" i="1"/>
  <c r="I62" i="1"/>
  <c r="H62" i="1" s="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F61" i="1"/>
  <c r="G61" i="1"/>
  <c r="F59" i="1"/>
  <c r="G59" i="1"/>
  <c r="F57" i="1"/>
  <c r="G57" i="1"/>
  <c r="F55" i="1"/>
  <c r="G55" i="1"/>
  <c r="H53" i="1"/>
  <c r="F52" i="1"/>
  <c r="G52" i="1"/>
  <c r="F51" i="1"/>
  <c r="G51" i="1"/>
  <c r="F50" i="1"/>
  <c r="G50" i="1"/>
  <c r="F49" i="1"/>
  <c r="G49" i="1"/>
  <c r="H49" i="1"/>
  <c r="F48" i="1"/>
  <c r="G48" i="1"/>
  <c r="F47" i="1"/>
  <c r="G47" i="1"/>
  <c r="F46" i="1"/>
  <c r="G46" i="1"/>
  <c r="F45" i="1"/>
  <c r="G45" i="1"/>
  <c r="H45" i="1"/>
  <c r="F44" i="1"/>
  <c r="G44" i="1"/>
  <c r="F43" i="1"/>
  <c r="G43" i="1"/>
  <c r="F42" i="1"/>
  <c r="G42" i="1"/>
  <c r="F41" i="1"/>
  <c r="G41" i="1"/>
  <c r="F40" i="1"/>
  <c r="G40" i="1"/>
  <c r="F39" i="1"/>
  <c r="G39" i="1"/>
  <c r="F38" i="1"/>
  <c r="G38" i="1"/>
  <c r="F37" i="1"/>
  <c r="G37" i="1"/>
  <c r="H37" i="1"/>
  <c r="F36" i="1"/>
  <c r="G36" i="1"/>
  <c r="F35" i="1"/>
  <c r="G35" i="1"/>
  <c r="F34" i="1"/>
  <c r="G34" i="1"/>
  <c r="F33" i="1"/>
  <c r="G33" i="1"/>
  <c r="H33" i="1"/>
  <c r="F32" i="1"/>
  <c r="G32" i="1"/>
  <c r="F31" i="1"/>
  <c r="G31" i="1"/>
  <c r="F30" i="1"/>
  <c r="G30" i="1"/>
  <c r="F29" i="1"/>
  <c r="G29" i="1"/>
  <c r="H29" i="1"/>
  <c r="F28" i="1"/>
  <c r="G28" i="1"/>
  <c r="F27" i="1"/>
  <c r="G27" i="1"/>
  <c r="F26" i="1"/>
  <c r="G26" i="1"/>
  <c r="F25" i="1"/>
  <c r="G25" i="1"/>
  <c r="F24" i="1"/>
  <c r="G24" i="1"/>
  <c r="F23" i="1"/>
  <c r="G23" i="1"/>
  <c r="A10" i="1"/>
  <c r="A11" i="1"/>
  <c r="A12" i="1"/>
  <c r="A13" i="1"/>
  <c r="A14" i="1"/>
  <c r="A15" i="1"/>
  <c r="A16" i="1"/>
  <c r="A17" i="1"/>
  <c r="A18" i="1"/>
  <c r="A19" i="1"/>
  <c r="A20" i="1"/>
  <c r="A21" i="1"/>
  <c r="A22" i="1"/>
  <c r="F22" i="1"/>
  <c r="G22" i="1"/>
  <c r="F21" i="1"/>
  <c r="G21" i="1"/>
  <c r="H21" i="1"/>
  <c r="H20" i="1"/>
  <c r="F18" i="1"/>
  <c r="G18" i="1" s="1"/>
  <c r="H18" i="1"/>
  <c r="H17" i="1"/>
  <c r="H16" i="1"/>
  <c r="H14" i="1"/>
  <c r="F13" i="1"/>
  <c r="G13" i="1" s="1"/>
  <c r="H13" i="1"/>
  <c r="H12"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H10"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9" i="1" l="1"/>
  <c r="H15" i="1"/>
</calcChain>
</file>

<file path=xl/sharedStrings.xml><?xml version="1.0" encoding="utf-8"?>
<sst xmlns="http://schemas.openxmlformats.org/spreadsheetml/2006/main" count="405" uniqueCount="211">
  <si>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</si>
  <si>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</si>
  <si>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</si>
  <si>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</si>
  <si>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</si>
  <si>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</si>
  <si>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</si>
  <si>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</si>
  <si>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</si>
  <si>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</si>
  <si>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</si>
  <si>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</si>
  <si>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</si>
  <si>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</si>
  <si>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</si>
  <si>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</si>
  <si>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</si>
  <si>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</si>
  <si>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</si>
  <si>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</si>
  <si>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</si>
  <si>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</si>
  <si>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</si>
  <si>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</si>
  <si>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</si>
  <si>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</si>
  <si>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</si>
  <si>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</si>
  <si>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</si>
  <si>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</si>
  <si>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</si>
  <si>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</si>
  <si>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</si>
  <si>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</si>
  <si>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</si>
  <si>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</si>
  <si>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</si>
  <si>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</si>
  <si>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</si>
  <si>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</si>
  <si>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</si>
  <si>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</si>
  <si>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</si>
  <si>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</si>
  <si>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</si>
  <si>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</si>
  <si>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</si>
  <si>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</si>
  <si>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</si>
  <si>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</si>
  <si>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</si>
  <si>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</si>
  <si>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</si>
  <si>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</si>
  <si>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</si>
  <si>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</si>
  <si>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</si>
  <si>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</si>
  <si>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</si>
  <si>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</si>
  <si>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</si>
  <si>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</si>
  <si>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</si>
  <si>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</si>
  <si>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</si>
  <si>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</si>
  <si>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</si>
  <si>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</si>
  <si>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</si>
  <si>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</si>
  <si>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</si>
  <si>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</si>
  <si>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</si>
  <si>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</si>
  <si>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</si>
  <si>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</si>
  <si>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</si>
  <si>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</si>
  <si>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</si>
  <si>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</si>
  <si>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</si>
  <si>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</si>
  <si>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</si>
  <si>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</si>
  <si>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</si>
  <si>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</si>
  <si>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</si>
  <si>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</si>
  <si>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</si>
  <si>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</si>
  <si>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</si>
  <si>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</si>
  <si>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</si>
  <si>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</si>
  <si>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</si>
  <si>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</si>
  <si>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</si>
  <si>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</si>
  <si>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</si>
  <si>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</si>
  <si>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</si>
  <si>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</si>
  <si>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</si>
  <si>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</si>
  <si>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</si>
  <si>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</si>
  <si>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</si>
  <si>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</si>
  <si>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</si>
  <si>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</si>
  <si>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</si>
  <si>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</si>
  <si>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</si>
  <si>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</si>
  <si>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</si>
  <si>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</si>
  <si>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</si>
  <si>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</si>
  <si>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</si>
  <si>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</si>
  <si>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</si>
  <si>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</si>
  <si>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</si>
  <si>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</si>
  <si>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</si>
  <si>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</si>
  <si>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</si>
  <si>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</si>
  <si>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</si>
  <si>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</si>
  <si>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</si>
  <si>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</si>
  <si>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</si>
  <si>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</si>
  <si>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</si>
  <si>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</si>
  <si>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</si>
  <si>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</si>
  <si>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</si>
  <si>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</si>
  <si>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</si>
  <si>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</si>
  <si>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</si>
  <si>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</si>
  <si>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</si>
  <si>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</si>
  <si>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</si>
  <si>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</si>
  <si>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</si>
  <si>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</si>
  <si>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</si>
  <si>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</si>
  <si>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</si>
  <si>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</si>
  <si>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</si>
  <si>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</si>
  <si>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</si>
  <si>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</si>
  <si>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</si>
  <si>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</si>
  <si>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</si>
  <si>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</si>
  <si>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</si>
  <si>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</si>
  <si>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</si>
  <si>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</si>
  <si>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</si>
  <si>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</si>
  <si>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</si>
  <si>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</si>
  <si>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</si>
  <si>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</si>
  <si>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</si>
  <si>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</si>
  <si>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</si>
  <si>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</si>
  <si>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</si>
  <si>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</si>
  <si>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</si>
  <si>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</si>
  <si>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</si>
  <si>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</si>
  <si>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</si>
  <si>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</si>
  <si>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</si>
  <si>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</si>
  <si>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</si>
  <si>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transmisión del impulso nervioso</t>
  </si>
  <si>
    <t>Miguel Aljure</t>
  </si>
  <si>
    <t>CN_08_01_CO_REC120</t>
  </si>
  <si>
    <t>Ilustración</t>
  </si>
  <si>
    <t>células gliales</t>
  </si>
  <si>
    <t>células del cerebro</t>
  </si>
  <si>
    <t>neuronas</t>
  </si>
  <si>
    <t>Fotografía</t>
  </si>
  <si>
    <t>Astrocito</t>
  </si>
  <si>
    <t>Astrocito foto</t>
  </si>
  <si>
    <t>Oligodendrocito</t>
  </si>
  <si>
    <t>Axones con mielina</t>
  </si>
  <si>
    <t>https://www.fundaciongaem.org/wp-content/uploads/2013/01/wcd4jc.jpeg</t>
  </si>
  <si>
    <t>Neurona (soma)</t>
  </si>
  <si>
    <t>Vainas de mielina</t>
  </si>
  <si>
    <t>Cambiar "Astrocyte" por "Célula glial", "Axon" por "Axón", Blood vessel" por "Vaso sanguíneo". "Myelin" por "Mielina", quitar "Nucleus".</t>
  </si>
  <si>
    <t>Ilustrar la imagen del link incluyendo los nombres, quitar "nódulo de Ranvier" y cambiar "Oligodendrocito" por "Célula glial".</t>
  </si>
  <si>
    <t>Cambiar "Axon" por "Axón", "Neuron" por "Neurona", "Oligodendrocytes" por "Célula glial". "Myelin sheath" por "Vaina de mielina", Quitar los demás textos</t>
  </si>
  <si>
    <t>Cambiar  "Neuron" por "Neurona",  "Glial cells" por "Células gliales". En donde dice astrocite, oligodendrocyte y microglia, escribir en su lugar célula glial. Que estas 3 cpelulas sean del mismo color (ese color crema de la microglia).</t>
  </si>
  <si>
    <t>señalar y nombrar el vaso sanguíneo y la célula glial, como se ve en la imagen de arriba</t>
  </si>
  <si>
    <t>Quitar todos los textos, y en la segunda neurona hacer que el axón sea completamente liso</t>
  </si>
  <si>
    <t>En la imagen original del dibujo de la izquierda salen dos a la derecha, señalados con flechas. Quitar el segundo, el de abajo, junto con su correspondiente flecha.</t>
  </si>
  <si>
    <t>Neurona con mielina</t>
  </si>
  <si>
    <t>Dos neuronas, con y sin mielina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</si>
</sst>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27213</xdr:colOff>
      <xdr:row>12</xdr:row>
      <xdr:rowOff>21387</xdr:rowOff>
    </xdr:from>
    <xdr:to>
      <xdr:col>10</xdr:col>
      <xdr:colOff>2240367</xdr:colOff>
      <xdr:row>12</xdr:row>
      <xdr:rowOff>1891392</xdr:rowOff>
    </xdr:to>
    <xdr:pic>
      <xdr:nvPicPr>
        <xdr:cNvPr id="4" name="Imagen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96606" y="3178244"/>
          <a:ext cx="2213154" cy="18700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4"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3" t="s">
        <v>22</v>
      </c>
      <c r="D2" s="84"/>
      <c r="F2" s="76" t="s">
        <v>0</v>
      </c>
      <c r="G2" s="7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5">
        <v>8</v>
      </c>
      <c r="D3" s="86"/>
      <c r="F3" s="78"/>
      <c r="G3" s="7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7" t="s">
        <v>188</v>
      </c>
      <c r="D5" s="88"/>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167734715</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CN_08_01_CO_REC120_IMG01.jpg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99648017</v>
      </c>
      <c r="C11" s="20" t="str">
        <f t="shared" si="0"/>
        <v>Recurso F4</v>
      </c>
      <c r="D11" s="63" t="s">
        <v>190</v>
      </c>
      <c r="E11" s="63" t="s">
        <v>155</v>
      </c>
      <c r="F11" s="13" t="str">
        <f t="shared" ref="F11:F74" ca="1" si="4">IF(OR(B11&lt;&gt;"",J11&lt;&gt;""),CONCATENATE($C$7,"_",$A11,IF($G$4="Cuaderno de Estudio","_small",CONCATENATE(IF(I11="","","n"),IF(LEFT($G$5,1)="F",".jpg",".png")))),"")</f>
        <v>CN_08_01_CO_REC120_IMG02.jpg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193</v>
      </c>
      <c r="K11" s="65"/>
      <c r="O11" s="2" t="str">
        <f>'Definición técnica de imagenes'!A13</f>
        <v>M101</v>
      </c>
    </row>
    <row r="12" spans="1:16" s="11" customFormat="1" ht="108" x14ac:dyDescent="0.25">
      <c r="A12" s="12" t="str">
        <f t="shared" si="3"/>
        <v>IMG03</v>
      </c>
      <c r="B12" s="62">
        <v>241178524</v>
      </c>
      <c r="C12" s="20" t="str">
        <f t="shared" si="0"/>
        <v>Recurso F4</v>
      </c>
      <c r="D12" s="63" t="s">
        <v>190</v>
      </c>
      <c r="E12" s="63" t="s">
        <v>163</v>
      </c>
      <c r="F12" s="13" t="str">
        <f t="shared" ca="1" si="4"/>
        <v>CN_08_01_CO_REC120_IMG03.jpg</v>
      </c>
      <c r="G12" s="13" t="str">
        <f ca="1">IF($F12&lt;&gt;"",IF($G$4="Recurso",VLOOKUP($E12,OFFSET('Definición técnica de imagenes'!$A$1,MATCH($G$5,'Definición técnica de imagenes'!$A$1:$A$104,0)-1,1,COUNTIF('Definición técnica de imagenes'!$A$3:$A$102,$G$5),5),5,FALSE),'Definición técnica de imagenes'!$F$16),"")</f>
        <v>330 x 475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191</v>
      </c>
      <c r="K12" s="65" t="s">
        <v>205</v>
      </c>
      <c r="O12" s="2" t="str">
        <f>'Definición técnica de imagenes'!A18</f>
        <v>Diaporama F1</v>
      </c>
    </row>
    <row r="13" spans="1:16" s="11" customFormat="1" ht="182.25" customHeight="1" x14ac:dyDescent="0.25">
      <c r="A13" s="12" t="str">
        <f t="shared" si="3"/>
        <v>IMG04</v>
      </c>
      <c r="B13" s="62">
        <v>185476937</v>
      </c>
      <c r="C13" s="20" t="str">
        <f t="shared" si="0"/>
        <v>Recurso F4</v>
      </c>
      <c r="D13" s="63" t="s">
        <v>194</v>
      </c>
      <c r="E13" s="63" t="s">
        <v>155</v>
      </c>
      <c r="F13" s="13" t="str">
        <f t="shared" ca="1" si="4"/>
        <v>CN_08_01_CO_REC120_IMG04.jpg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t="s">
        <v>206</v>
      </c>
      <c r="O13" s="2" t="str">
        <f>'Definición técnica de imagenes'!A19</f>
        <v>F4</v>
      </c>
    </row>
    <row r="14" spans="1:16" s="11" customFormat="1" ht="67.5" x14ac:dyDescent="0.25">
      <c r="A14" s="12" t="str">
        <f t="shared" si="3"/>
        <v>IMG05</v>
      </c>
      <c r="B14" s="62">
        <v>276324620</v>
      </c>
      <c r="C14" s="20" t="str">
        <f t="shared" si="0"/>
        <v>Recurso F4</v>
      </c>
      <c r="D14" s="63" t="s">
        <v>190</v>
      </c>
      <c r="E14" s="63" t="s">
        <v>163</v>
      </c>
      <c r="F14" s="13" t="str">
        <f t="shared" ca="1" si="4"/>
        <v>CN_08_01_CO_REC120_IMG05.jpg</v>
      </c>
      <c r="G14" s="13" t="str">
        <f ca="1">IF($F14&lt;&gt;"",IF($G$4="Recurso",VLOOKUP($E14,OFFSET('Definición técnica de imagenes'!$A$1,MATCH($G$5,'Definición técnica de imagenes'!$A$1:$A$104,0)-1,1,COUNTIF('Definición técnica de imagenes'!$A$3:$A$102,$G$5),5),5,FALSE),'Definición técnica de imagenes'!$F$16),"")</f>
        <v>330 x 475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5" t="s">
        <v>202</v>
      </c>
      <c r="O14" s="2" t="str">
        <f>'Definición técnica de imagenes'!A22</f>
        <v>F6</v>
      </c>
    </row>
    <row r="15" spans="1:16" s="11" customFormat="1" ht="27" x14ac:dyDescent="0.25">
      <c r="A15" s="12" t="str">
        <f t="shared" si="3"/>
        <v>IMG06</v>
      </c>
      <c r="B15" s="62">
        <v>154919408</v>
      </c>
      <c r="C15" s="20" t="str">
        <f t="shared" si="0"/>
        <v>Recurso F4</v>
      </c>
      <c r="D15" s="63" t="s">
        <v>190</v>
      </c>
      <c r="E15" s="63" t="s">
        <v>155</v>
      </c>
      <c r="F15" s="13" t="str">
        <f t="shared" ca="1" si="4"/>
        <v>CN_08_01_CO_REC120_IMG06.jpg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7" t="s">
        <v>198</v>
      </c>
      <c r="K15" s="66"/>
      <c r="O15" s="2" t="str">
        <f>'Definición técnica de imagenes'!A24</f>
        <v>F6B</v>
      </c>
    </row>
    <row r="16" spans="1:16" s="11" customFormat="1" ht="67.5" x14ac:dyDescent="0.25">
      <c r="A16" s="12" t="str">
        <f t="shared" si="3"/>
        <v>IMG07</v>
      </c>
      <c r="B16" s="62" t="s">
        <v>199</v>
      </c>
      <c r="C16" s="20" t="str">
        <f t="shared" si="0"/>
        <v>Recurso F4</v>
      </c>
      <c r="D16" s="63" t="s">
        <v>190</v>
      </c>
      <c r="E16" s="63" t="s">
        <v>163</v>
      </c>
      <c r="F16" s="13" t="str">
        <f t="shared" ca="1" si="4"/>
        <v>CN_08_01_CO_REC120_IMG07.jpg</v>
      </c>
      <c r="G16" s="13" t="str">
        <f ca="1">IF($F16&lt;&gt;"",IF($G$4="Recurso",VLOOKUP($E16,OFFSET('Definición técnica de imagenes'!$A$1,MATCH($G$5,'Definición técnica de imagenes'!$A$1:$A$104,0)-1,1,COUNTIF('Definición técnica de imagenes'!$A$3:$A$102,$G$5),5),5,FALSE),'Definición técnica de imagenes'!$F$16),"")</f>
        <v>330 x 475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t="s">
        <v>201</v>
      </c>
      <c r="K16" s="66" t="s">
        <v>203</v>
      </c>
      <c r="O16" s="2" t="str">
        <f>'Definición técnica de imagenes'!A25</f>
        <v>F7</v>
      </c>
    </row>
    <row r="17" spans="1:15" s="11" customFormat="1" ht="81" x14ac:dyDescent="0.25">
      <c r="A17" s="12" t="str">
        <f t="shared" si="3"/>
        <v>IMG08</v>
      </c>
      <c r="B17" s="62">
        <v>109415888</v>
      </c>
      <c r="C17" s="20" t="str">
        <f t="shared" si="0"/>
        <v>Recurso F4</v>
      </c>
      <c r="D17" s="63" t="s">
        <v>190</v>
      </c>
      <c r="E17" s="63" t="s">
        <v>155</v>
      </c>
      <c r="F17" s="13" t="str">
        <f t="shared" ca="1" si="4"/>
        <v>CN_08_01_CO_REC120_IMG08.jpg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t="s">
        <v>209</v>
      </c>
      <c r="K17" s="66" t="s">
        <v>208</v>
      </c>
      <c r="O17" s="2" t="str">
        <f>'Definición técnica de imagenes'!A27</f>
        <v>F7B</v>
      </c>
    </row>
    <row r="18" spans="1:15" s="11" customFormat="1" ht="40.5" x14ac:dyDescent="0.25">
      <c r="A18" s="12" t="str">
        <f t="shared" si="3"/>
        <v>IMG09</v>
      </c>
      <c r="B18" s="62">
        <v>93205807</v>
      </c>
      <c r="C18" s="20" t="str">
        <f t="shared" si="0"/>
        <v>Recurso F4</v>
      </c>
      <c r="D18" s="63" t="s">
        <v>190</v>
      </c>
      <c r="E18" s="63" t="s">
        <v>163</v>
      </c>
      <c r="F18" s="13" t="str">
        <f t="shared" ca="1" si="4"/>
        <v>CN_08_01_CO_REC120_IMG09.jpg</v>
      </c>
      <c r="G18" s="13" t="str">
        <f ca="1">IF($F18&lt;&gt;"",IF($G$4="Recurso",VLOOKUP($E18,OFFSET('Definición técnica de imagenes'!$A$1,MATCH($G$5,'Definición técnica de imagenes'!$A$1:$A$104,0)-1,1,COUNTIF('Definición técnica de imagenes'!$A$3:$A$102,$G$5),5),5,FALSE),'Definición técnica de imagenes'!$F$16),"")</f>
        <v>330 x 475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210</v>
      </c>
      <c r="K18" s="65" t="s">
        <v>207</v>
      </c>
      <c r="O18" s="2" t="str">
        <f>'Definición técnica de imagenes'!A30</f>
        <v>F8</v>
      </c>
    </row>
    <row r="19" spans="1:15" s="11" customFormat="1" ht="27" x14ac:dyDescent="0.25">
      <c r="A19" s="12" t="str">
        <f t="shared" ref="A19:A50" si="6">IF(OR(B19&lt;&gt;"",J19&lt;&gt;""),CONCATENATE(LEFT(A18,3),IF(MID(A18,4,2)+1&lt;10,CONCATENATE("0",MID(A18,4,2)+1),MID(A18,4,2)+1)),"")</f>
        <v>IMG10</v>
      </c>
      <c r="B19" s="62">
        <v>207595645</v>
      </c>
      <c r="C19" s="20" t="str">
        <f t="shared" si="0"/>
        <v>Recurso F4</v>
      </c>
      <c r="D19" s="63" t="s">
        <v>190</v>
      </c>
      <c r="E19" s="63" t="s">
        <v>155</v>
      </c>
      <c r="F19" s="13" t="str">
        <f t="shared" ca="1" si="4"/>
        <v>CN_08_01_CO_REC120_IMG10.jpg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t="s">
        <v>200</v>
      </c>
      <c r="K19" s="66"/>
      <c r="O19" s="2" t="str">
        <f>'Definición técnica de imagenes'!A31</f>
        <v>F10</v>
      </c>
    </row>
    <row r="20" spans="1:15" s="11" customFormat="1" ht="81" x14ac:dyDescent="0.25">
      <c r="A20" s="12" t="str">
        <f t="shared" si="6"/>
        <v>IMG11</v>
      </c>
      <c r="B20" s="62">
        <v>238798870</v>
      </c>
      <c r="C20" s="20" t="str">
        <f t="shared" si="0"/>
        <v>Recurso F4</v>
      </c>
      <c r="D20" s="63" t="s">
        <v>190</v>
      </c>
      <c r="E20" s="63" t="s">
        <v>163</v>
      </c>
      <c r="F20" s="13" t="str">
        <f t="shared" ca="1" si="4"/>
        <v>CN_08_01_CO_REC120_IMG11.jpg</v>
      </c>
      <c r="G20" s="13" t="str">
        <f ca="1">IF($F20&lt;&gt;"",IF($G$4="Recurso",VLOOKUP($E20,OFFSET('Definición técnica de imagenes'!$A$1,MATCH($G$5,'Definición técnica de imagenes'!$A$1:$A$104,0)-1,1,COUNTIF('Definición técnica de imagenes'!$A$3:$A$102,$G$5),5),5,FALSE),'Definición técnica de imagenes'!$F$16),"")</f>
        <v>330 x 475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6" t="s">
        <v>197</v>
      </c>
      <c r="K20" s="65" t="s">
        <v>204</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5"/>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2016-01-17T01:11:44Z</dcterms:modified>
</cp:coreProperties>
</file>