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1_CO\Procesar Jose\Procesad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H13" i="1"/>
  <c r="H12" i="1"/>
  <c r="H11" i="1"/>
  <c r="K45" i="2"/>
  <c r="J21" i="2"/>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F11" i="1"/>
  <c r="G11" i="1" s="1"/>
  <c r="H10" i="1"/>
  <c r="A13" i="1"/>
  <c r="F13" i="1" s="1"/>
  <c r="G13" i="1" s="1"/>
  <c r="F10" i="1"/>
  <c r="G10" i="1" s="1"/>
  <c r="A14" i="1" l="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<sst xmlns="http://schemas.openxmlformats.org/spreadsheetml/2006/main" count="424" uniqueCount="214">
  <si>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</si>
  <si>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</si>
  <si>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</si>
  <si>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</si>
  <si>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</si>
  <si>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</si>
  <si>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</si>
  <si>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</si>
  <si>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</si>
  <si>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</si>
  <si>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</si>
  <si>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</si>
  <si>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</si>
  <si>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</si>
  <si>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</si>
  <si>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</si>
  <si>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</si>
  <si>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</si>
  <si>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</si>
  <si>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</si>
  <si>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</si>
  <si>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</si>
  <si>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</si>
  <si>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</si>
  <si>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</si>
  <si>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</si>
  <si>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</si>
  <si>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</si>
  <si>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</si>
  <si>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</si>
  <si>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</si>
  <si>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</si>
  <si>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</si>
  <si>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</si>
  <si>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</si>
  <si>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</si>
  <si>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</si>
  <si>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</si>
  <si>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</si>
  <si>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</si>
  <si>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</si>
  <si>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</si>
  <si>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</si>
  <si>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</si>
  <si>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</si>
  <si>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</si>
  <si>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</si>
  <si>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</si>
  <si>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</si>
  <si>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</si>
  <si>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</si>
  <si>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</si>
  <si>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</si>
  <si>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</si>
  <si>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</si>
  <si>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</si>
  <si>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</si>
  <si>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</si>
  <si>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</si>
  <si>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</si>
  <si>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</si>
  <si>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</si>
  <si>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</si>
  <si>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</si>
  <si>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</si>
  <si>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</si>
  <si>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</si>
  <si>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</si>
  <si>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</si>
  <si>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</si>
  <si>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</si>
  <si>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</si>
  <si>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</si>
  <si>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</si>
  <si>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</si>
  <si>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</si>
  <si>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</si>
  <si>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</si>
  <si>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</si>
  <si>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</si>
  <si>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</si>
  <si>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</si>
  <si>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</si>
  <si>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</si>
  <si>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</si>
  <si>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</si>
  <si>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</si>
  <si>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</si>
  <si>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</si>
  <si>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</si>
  <si>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</si>
  <si>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</si>
  <si>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</si>
  <si>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</si>
  <si>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</si>
  <si>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</si>
  <si>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</si>
  <si>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</si>
  <si>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</si>
  <si>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</si>
  <si>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</si>
  <si>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</si>
  <si>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</si>
  <si>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</si>
  <si>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</si>
  <si>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</si>
  <si>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</si>
  <si>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</si>
  <si>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</si>
  <si>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</si>
  <si>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</si>
  <si>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</si>
  <si>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</si>
  <si>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</si>
  <si>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</si>
  <si>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</si>
  <si>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</si>
  <si>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</si>
  <si>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</si>
  <si>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</si>
  <si>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</si>
  <si>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</si>
  <si>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</si>
  <si>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</si>
  <si>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</si>
  <si>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</si>
  <si>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</si>
  <si>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</si>
  <si>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</si>
  <si>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</si>
  <si>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</si>
  <si>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</si>
  <si>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</si>
  <si>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</si>
  <si>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</si>
  <si>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</si>
  <si>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</si>
  <si>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</si>
  <si>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</si>
  <si>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</si>
  <si>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</si>
  <si>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</si>
  <si>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</si>
  <si>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</si>
  <si>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</si>
  <si>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</si>
  <si>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</si>
  <si>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</si>
  <si>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</si>
  <si>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</si>
  <si>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</si>
  <si>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</si>
  <si>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</si>
  <si>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</si>
  <si>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</si>
  <si>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</si>
  <si>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</si>
  <si>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</si>
  <si>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</si>
  <si>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</si>
  <si>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</si>
  <si>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</si>
  <si>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</si>
  <si>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</si>
  <si>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</si>
  <si>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</si>
  <si>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</si>
  <si>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</si>
  <si>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</si>
  <si>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</si>
  <si>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</si>
  <si>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</si>
  <si>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</si>
  <si>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</si>
  <si>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</si>
  <si>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</si>
  <si>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</si>
  <si>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</si>
  <si>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</si>
  <si>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</si>
  <si>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</si>
  <si>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</si>
  <si>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</si>
  <si>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</si>
  <si>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</si>
  <si>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</si>
  <si>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</si>
  <si>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</si>
  <si>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CN_08_01_CO_REC160_SolicitudGrafica</t>
  </si>
  <si>
    <t>CN_08_01_CO_REC210</t>
  </si>
  <si>
    <t>Ilustración</t>
  </si>
  <si>
    <t>Radiografia de craneo con trauma</t>
  </si>
  <si>
    <t>Modelo de moléculas</t>
  </si>
  <si>
    <t>Neuronas y virus</t>
  </si>
  <si>
    <t>Manos y bastón</t>
  </si>
  <si>
    <t>Colección de radiografías</t>
  </si>
  <si>
    <t>Crash test</t>
  </si>
  <si>
    <t>Fotografía</t>
  </si>
  <si>
    <t>Tractor dispersando pesticidas</t>
  </si>
  <si>
    <t>Piramide alimenticia</t>
  </si>
  <si>
    <t>Cerebro normal y con Alzheimer</t>
  </si>
  <si>
    <t>Meningitis</t>
  </si>
  <si>
    <t>Implante coclear</t>
  </si>
  <si>
    <t>Mujer durmiendo</t>
  </si>
  <si>
    <t xml:space="preserve">Organizar las imágenes que son de cabeza y columna para dejarlas juntas. Quitar las demás. </t>
  </si>
  <si>
    <t>Lesión en la columna</t>
  </si>
  <si>
    <t>Curación de mano</t>
  </si>
  <si>
    <t>virus y célula nerviosa</t>
  </si>
  <si>
    <t>ADN</t>
  </si>
  <si>
    <t>vision borrosa de una botella</t>
  </si>
  <si>
    <t>Cambiar el color del líquido por uno mas parecido a cerveza</t>
  </si>
  <si>
    <t>extracción de oro en río</t>
  </si>
  <si>
    <t>Persona encapuchada y agachada</t>
  </si>
  <si>
    <t>Cambiar "Inflammation" por "Inflamación", cambiar "Brain" por "Cerebro" en ambos casos, cambiar "Scull" por "Cráneo", unir y cambiar "Dura, Arachnoid y Pia mater" por "Meninges". Es decir, queda una sola capa, con un solo color, llamada meninges. Quitar los demás textos. Quitar la imagen circular inferior izquierda.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</si>
</sst>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4" activePane="bottomLeft" state="frozen"/>
      <selection pane="bottomLeft" activeCell="B24" sqref="B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120751927</v>
      </c>
      <c r="C10" s="20" t="str">
        <f t="shared" ref="C10:C41" si="0">IF(OR(B10&lt;&gt;"",J10&lt;&gt;""),IF($G$4="Recurso",CONCATENATE($G$4," ",$G$5),$G$4),"")</f>
        <v>Recurso F6</v>
      </c>
      <c r="D10" s="63" t="s">
        <v>197</v>
      </c>
      <c r="E10" s="63" t="s">
        <v>150</v>
      </c>
      <c r="F10" s="13" t="str">
        <f t="shared" ref="F10" ca="1" si="1">IF(OR(B10&lt;&gt;"",J10&lt;&gt;""),CONCATENATE($C$7,"_",$A10,IF($G$4="Cuaderno de Estudio","_small",CONCATENATE(IF(I10="","","n"),IF(LEFT($G$5,1)="F",".jpg",".png")))),"")</f>
        <v>CN_08_01_CO_REC210_IMG01.jpg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306740798</v>
      </c>
      <c r="C11" s="20" t="str">
        <f t="shared" si="0"/>
        <v>Recurso F6</v>
      </c>
      <c r="D11" s="63" t="s">
        <v>197</v>
      </c>
      <c r="E11" s="63" t="s">
        <v>150</v>
      </c>
      <c r="F11" s="13" t="str">
        <f t="shared" ref="F11:F74" ca="1" si="4">IF(OR(B11&lt;&gt;"",J11&lt;&gt;""),CONCATENATE($C$7,"_",$A11,IF($G$4="Cuaderno de Estudio","_small",CONCATENATE(IF(I11="","","n"),IF(LEFT($G$5,1)="F",".jpg",".png")))),"")</f>
        <v>CN_08_01_CO_REC210_IMG02.jpg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7" x14ac:dyDescent="0.25">
      <c r="A12" s="12" t="str">
        <f t="shared" si="3"/>
        <v>IMG03</v>
      </c>
      <c r="B12" s="62">
        <v>251082481</v>
      </c>
      <c r="C12" s="20" t="str">
        <f t="shared" si="0"/>
        <v>Recurso F6</v>
      </c>
      <c r="D12" s="63" t="s">
        <v>197</v>
      </c>
      <c r="E12" s="63" t="s">
        <v>150</v>
      </c>
      <c r="F12" s="13" t="str">
        <f t="shared" ca="1" si="4"/>
        <v>CN_08_01_CO_REC210_IMG03.jpg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7" x14ac:dyDescent="0.25">
      <c r="A13" s="12" t="str">
        <f t="shared" si="3"/>
        <v>IMG04</v>
      </c>
      <c r="B13" s="62">
        <v>168520190</v>
      </c>
      <c r="C13" s="20" t="str">
        <f t="shared" si="0"/>
        <v>Recurso F6</v>
      </c>
      <c r="D13" s="63" t="s">
        <v>197</v>
      </c>
      <c r="E13" s="63" t="s">
        <v>150</v>
      </c>
      <c r="F13" s="13" t="str">
        <f t="shared" ca="1" si="4"/>
        <v>CN_08_01_CO_REC210_IMG04.jpg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40.5" x14ac:dyDescent="0.25">
      <c r="A14" s="12" t="str">
        <f t="shared" si="3"/>
        <v>IMG05</v>
      </c>
      <c r="B14" s="62">
        <v>197245169</v>
      </c>
      <c r="C14" s="20" t="str">
        <f t="shared" si="0"/>
        <v>Recurso F6</v>
      </c>
      <c r="D14" s="63" t="s">
        <v>190</v>
      </c>
      <c r="E14" s="63" t="s">
        <v>155</v>
      </c>
      <c r="F14" s="13" t="str">
        <f t="shared" ca="1" si="4"/>
        <v>CN_08_01_CO_REC210_IMG05n.jpg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CN_08_01_CO_REC210_IMG05a.jpg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t="s">
        <v>204</v>
      </c>
      <c r="O14" s="2" t="str">
        <f>'Definición técnica de imagenes'!A22</f>
        <v>F6</v>
      </c>
    </row>
    <row r="15" spans="1:16" s="11" customFormat="1" ht="27" x14ac:dyDescent="0.25">
      <c r="A15" s="12" t="str">
        <f t="shared" si="3"/>
        <v>IMG06</v>
      </c>
      <c r="B15" s="62">
        <v>285565259</v>
      </c>
      <c r="C15" s="20" t="str">
        <f t="shared" si="0"/>
        <v>Recurso F6</v>
      </c>
      <c r="D15" s="63" t="s">
        <v>197</v>
      </c>
      <c r="E15" s="63" t="s">
        <v>155</v>
      </c>
      <c r="F15" s="13" t="str">
        <f t="shared" ca="1" si="4"/>
        <v>CN_08_01_CO_REC210_IMG06n.jpg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CN_08_01_CO_REC210_IMG06a.jpg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205</v>
      </c>
      <c r="K15" s="66"/>
      <c r="O15" s="2" t="str">
        <f>'Definición técnica de imagenes'!A24</f>
        <v>F6B</v>
      </c>
    </row>
    <row r="16" spans="1:16" s="11" customFormat="1" ht="27" x14ac:dyDescent="0.3">
      <c r="A16" s="12" t="str">
        <f t="shared" si="3"/>
        <v>IMG07</v>
      </c>
      <c r="B16" s="62">
        <v>186289124</v>
      </c>
      <c r="C16" s="20" t="str">
        <f t="shared" si="0"/>
        <v>Recurso F6</v>
      </c>
      <c r="D16" s="63" t="s">
        <v>197</v>
      </c>
      <c r="E16" s="63" t="s">
        <v>155</v>
      </c>
      <c r="F16" s="13" t="str">
        <f t="shared" ca="1" si="4"/>
        <v>CN_08_01_CO_REC210_IMG07n.jpg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CN_08_01_CO_REC210_IMG07a.jpg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206</v>
      </c>
      <c r="K16" s="68"/>
      <c r="O16" s="2" t="str">
        <f>'Definición técnica de imagenes'!A25</f>
        <v>F7</v>
      </c>
    </row>
    <row r="17" spans="1:15" s="11" customFormat="1" ht="27" x14ac:dyDescent="0.3">
      <c r="A17" s="12" t="str">
        <f t="shared" si="3"/>
        <v>IMG08</v>
      </c>
      <c r="B17" s="62">
        <v>174303563</v>
      </c>
      <c r="C17" s="20" t="str">
        <f t="shared" si="0"/>
        <v>Recurso F6</v>
      </c>
      <c r="D17" s="63" t="s">
        <v>197</v>
      </c>
      <c r="E17" s="63" t="s">
        <v>155</v>
      </c>
      <c r="F17" s="13" t="str">
        <f t="shared" ca="1" si="4"/>
        <v>CN_08_01_CO_REC210_IMG08n.jpg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CN_08_01_CO_REC210_IMG08a.jpg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7" t="s">
        <v>196</v>
      </c>
      <c r="K17" s="68"/>
      <c r="O17" s="2" t="str">
        <f>'Definición técnica de imagenes'!A27</f>
        <v>F7B</v>
      </c>
    </row>
    <row r="18" spans="1:15" s="11" customFormat="1" ht="27" x14ac:dyDescent="0.25">
      <c r="A18" s="12" t="str">
        <f t="shared" si="3"/>
        <v>IMG09</v>
      </c>
      <c r="B18" s="62">
        <v>135857444</v>
      </c>
      <c r="C18" s="20" t="str">
        <f t="shared" si="0"/>
        <v>Recurso F6</v>
      </c>
      <c r="D18" s="63" t="s">
        <v>190</v>
      </c>
      <c r="E18" s="63" t="s">
        <v>155</v>
      </c>
      <c r="F18" s="13" t="str">
        <f t="shared" ca="1" si="4"/>
        <v>CN_08_01_CO_REC210_IMG09n.jpg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CN_08_01_CO_REC210_IMG09a.jpg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209</v>
      </c>
      <c r="K18" s="66" t="s">
        <v>210</v>
      </c>
      <c r="O18" s="2" t="str">
        <f>'Definición técnica de imagenes'!A30</f>
        <v>F8</v>
      </c>
    </row>
    <row r="19" spans="1:15" s="11" customFormat="1" ht="27" x14ac:dyDescent="0.25">
      <c r="A19" s="12" t="str">
        <f t="shared" ref="A19:A50" si="6">IF(OR(B19&lt;&gt;"",J19&lt;&gt;""),CONCATENATE(LEFT(A18,3),IF(MID(A18,4,2)+1&lt;10,CONCATENATE("0",MID(A18,4,2)+1),MID(A18,4,2)+1)),"")</f>
        <v>IMG10</v>
      </c>
      <c r="B19" s="62">
        <v>207046564</v>
      </c>
      <c r="C19" s="20" t="str">
        <f t="shared" si="0"/>
        <v>Recurso F6</v>
      </c>
      <c r="D19" s="63" t="s">
        <v>197</v>
      </c>
      <c r="E19" s="63" t="s">
        <v>155</v>
      </c>
      <c r="F19" s="13" t="str">
        <f t="shared" ca="1" si="4"/>
        <v>CN_08_01_CO_REC210_IMG10n.jpg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CN_08_01_CO_REC210_IMG10a.jpg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6" t="s">
        <v>198</v>
      </c>
      <c r="K19" s="66"/>
      <c r="O19" s="2" t="str">
        <f>'Definición técnica de imagenes'!A31</f>
        <v>F10</v>
      </c>
    </row>
    <row r="20" spans="1:15" s="11" customFormat="1" ht="27" x14ac:dyDescent="0.3">
      <c r="A20" s="12" t="str">
        <f t="shared" si="6"/>
        <v>IMG11</v>
      </c>
      <c r="B20" s="62">
        <v>148696553</v>
      </c>
      <c r="C20" s="20" t="str">
        <f t="shared" si="0"/>
        <v>Recurso F6</v>
      </c>
      <c r="D20" s="63" t="s">
        <v>197</v>
      </c>
      <c r="E20" s="63" t="s">
        <v>155</v>
      </c>
      <c r="F20" s="13" t="str">
        <f t="shared" ca="1" si="4"/>
        <v>CN_08_01_CO_REC210_IMG11n.jpg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CN_08_01_CO_REC210_IMG11a.jpg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7" t="s">
        <v>212</v>
      </c>
      <c r="K20" s="68"/>
      <c r="O20" s="2" t="str">
        <f>'Definición técnica de imagenes'!A32</f>
        <v>F10B</v>
      </c>
    </row>
    <row r="21" spans="1:15" s="11" customFormat="1" ht="27" x14ac:dyDescent="0.25">
      <c r="A21" s="12" t="str">
        <f t="shared" si="6"/>
        <v>IMG12</v>
      </c>
      <c r="B21" s="62">
        <v>264882746</v>
      </c>
      <c r="C21" s="20" t="str">
        <f t="shared" si="0"/>
        <v>Recurso F6</v>
      </c>
      <c r="D21" s="63" t="s">
        <v>197</v>
      </c>
      <c r="E21" s="63" t="s">
        <v>155</v>
      </c>
      <c r="F21" s="13" t="str">
        <f t="shared" ca="1" si="4"/>
        <v>CN_08_01_CO_REC210_IMG12n.jpg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CN_08_01_CO_REC210_IMG12a.jpg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4" t="s">
        <v>199</v>
      </c>
      <c r="K21" s="66"/>
      <c r="O21" s="2" t="str">
        <f>'Definición técnica de imagenes'!A33</f>
        <v>F11</v>
      </c>
    </row>
    <row r="22" spans="1:15" s="11" customFormat="1" ht="27" x14ac:dyDescent="0.25">
      <c r="A22" s="12" t="str">
        <f t="shared" si="6"/>
        <v>IMG13</v>
      </c>
      <c r="B22" s="62">
        <v>55751620</v>
      </c>
      <c r="C22" s="20" t="str">
        <f t="shared" si="0"/>
        <v>Recurso F6</v>
      </c>
      <c r="D22" s="63" t="s">
        <v>197</v>
      </c>
      <c r="E22" s="63" t="s">
        <v>155</v>
      </c>
      <c r="F22" s="13" t="str">
        <f t="shared" ca="1" si="4"/>
        <v>CN_08_01_CO_REC210_IMG13n.jpg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CN_08_01_CO_REC210_IMG13a.jpg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6" t="s">
        <v>211</v>
      </c>
      <c r="K22" s="66"/>
      <c r="O22" s="2" t="str">
        <f>'Definición técnica de imagenes'!A34</f>
        <v>F12</v>
      </c>
    </row>
    <row r="23" spans="1:15" s="11" customFormat="1" ht="27" x14ac:dyDescent="0.25">
      <c r="A23" s="12" t="str">
        <f>IF(OR(B23&lt;&gt;"",J23&lt;&gt;""),CONCATENATE(LEFT(A22,3),IF(MID(A22,4,2)+1&lt;10,CONCATENATE("0",MID(A22,4,2)+1),MID(A22,4,2)+1)),"")</f>
        <v>IMG14</v>
      </c>
      <c r="B23" s="62">
        <v>187967735</v>
      </c>
      <c r="C23" s="20" t="str">
        <f>IF(OR(B23&lt;&gt;"",J23&lt;&gt;""),IF($G$4="Recurso",CONCATENATE($G$4," ",$G$5),$G$4),"")</f>
        <v>Recurso F6</v>
      </c>
      <c r="D23" s="63" t="s">
        <v>197</v>
      </c>
      <c r="E23" s="63" t="s">
        <v>155</v>
      </c>
      <c r="F23" s="13" t="str">
        <f ca="1">IF(OR(B23&lt;&gt;"",J23&lt;&gt;""),CONCATENATE($C$7,"_",$A23,IF($G$4="Cuaderno de Estudio","_small",CONCATENATE(IF(I23="","","n"),IF(LEFT($G$5,1)="F",".jpg",".png")))),"")</f>
        <v>CN_08_01_CO_REC210_IMG14n.jpg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ca="1">IF(AND(I23&lt;&gt;"",I23&lt;&gt;0),IF(OR(B23&lt;&gt;"",J23&lt;&gt;""),CONCATENATE($C$7,"_",$A23,IF($G$4="Cuaderno de Estudio","_zoom",CONCATENATE("a",IF(LEFT($G$5,1)="F",".jpg",".png")))),""),"")</f>
        <v>CN_08_01_CO_REC210_IMG14a.jpg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6" t="s">
        <v>208</v>
      </c>
      <c r="K23" s="69"/>
      <c r="O23" s="2" t="str">
        <f>'Definición técnica de imagenes'!A35</f>
        <v>F13</v>
      </c>
    </row>
    <row r="24" spans="1:15" s="11" customFormat="1" ht="135" x14ac:dyDescent="0.25">
      <c r="A24" s="12" t="str">
        <f>IF(OR(B24&lt;&gt;"",J24&lt;&gt;""),CONCATENATE(LEFT(A23,3),IF(MID(A23,4,2)+1&lt;10,CONCATENATE("0",MID(A23,4,2)+1),MID(A23,4,2)+1)),"")</f>
        <v>IMG15</v>
      </c>
      <c r="B24" s="62">
        <v>299701967</v>
      </c>
      <c r="C24" s="20" t="str">
        <f>IF(OR(B24&lt;&gt;"",J24&lt;&gt;""),IF($G$4="Recurso",CONCATENATE($G$4," ",$G$5),$G$4),"")</f>
        <v>Recurso F6</v>
      </c>
      <c r="D24" s="63" t="s">
        <v>190</v>
      </c>
      <c r="E24" s="63" t="s">
        <v>155</v>
      </c>
      <c r="F24" s="13" t="str">
        <f ca="1">IF(OR(B24&lt;&gt;"",J24&lt;&gt;""),CONCATENATE($C$7,"_",$A24,IF($G$4="Cuaderno de Estudio","_small",CONCATENATE(IF(I24="","","n"),IF(LEFT($G$5,1)="F",".jpg",".png")))),"")</f>
        <v>CN_08_01_CO_REC210_IMG15n.jpg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ca="1">IF(AND(I24&lt;&gt;"",I24&lt;&gt;0),IF(OR(B24&lt;&gt;"",J24&lt;&gt;""),CONCATENATE($C$7,"_",$A24,IF($G$4="Cuaderno de Estudio","_zoom",CONCATENATE("a",IF(LEFT($G$5,1)="F",".jpg",".png")))),""),"")</f>
        <v>CN_08_01_CO_REC210_IMG15a.jpg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201</v>
      </c>
      <c r="K24" s="69" t="s">
        <v>213</v>
      </c>
      <c r="O24" s="2" t="str">
        <f>'Definición técnica de imagenes'!A37</f>
        <v>F13B</v>
      </c>
    </row>
    <row r="25" spans="1:15" s="11" customFormat="1" ht="27" x14ac:dyDescent="0.25">
      <c r="A25" s="12" t="str">
        <f>IF(OR(B25&lt;&gt;"",J25&lt;&gt;""),CONCATENATE(LEFT(A24,3),IF(MID(A24,4,2)+1&lt;10,CONCATENATE("0",MID(A24,4,2)+1),MID(A24,4,2)+1)),"")</f>
        <v>IMG16</v>
      </c>
      <c r="B25" s="62">
        <v>194021090</v>
      </c>
      <c r="C25" s="20" t="str">
        <f>IF(OR(B25&lt;&gt;"",J25&lt;&gt;""),IF($G$4="Recurso",CONCATENATE($G$4," ",$G$5),$G$4),"")</f>
        <v>Recurso F6</v>
      </c>
      <c r="D25" s="63" t="s">
        <v>197</v>
      </c>
      <c r="E25" s="63" t="s">
        <v>155</v>
      </c>
      <c r="F25" s="13" t="str">
        <f ca="1">IF(OR(B25&lt;&gt;"",J25&lt;&gt;""),CONCATENATE($C$7,"_",$A25,IF($G$4="Cuaderno de Estudio","_small",CONCATENATE(IF(I25="","","n"),IF(LEFT($G$5,1)="F",".jpg",".png")))),"")</f>
        <v>CN_08_01_CO_REC210_IMG16n.jpg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ca="1">IF(AND(I25&lt;&gt;"",I25&lt;&gt;0),IF(OR(B25&lt;&gt;"",J25&lt;&gt;""),CONCATENATE($C$7,"_",$A25,IF($G$4="Cuaderno de Estudio","_zoom",CONCATENATE("a",IF(LEFT($G$5,1)="F",".jpg",".png")))),""),"")</f>
        <v>CN_08_01_CO_REC210_IMG16a.jpg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4" t="s">
        <v>207</v>
      </c>
      <c r="K25" s="64"/>
    </row>
    <row r="26" spans="1:15" s="11" customFormat="1" ht="27" x14ac:dyDescent="0.25">
      <c r="A26" s="12" t="str">
        <f>IF(OR(B26&lt;&gt;"",J26&lt;&gt;""),CONCATENATE(LEFT(A25,3),IF(MID(A25,4,2)+1&lt;10,CONCATENATE("0",MID(A25,4,2)+1),MID(A25,4,2)+1)),"")</f>
        <v>IMG17</v>
      </c>
      <c r="B26" s="62">
        <v>323602373</v>
      </c>
      <c r="C26" s="20" t="str">
        <f>IF(OR(B26&lt;&gt;"",J26&lt;&gt;""),IF($G$4="Recurso",CONCATENATE($G$4," ",$G$5),$G$4),"")</f>
        <v>Recurso F6</v>
      </c>
      <c r="D26" s="63" t="s">
        <v>197</v>
      </c>
      <c r="E26" s="63" t="s">
        <v>155</v>
      </c>
      <c r="F26" s="13" t="str">
        <f ca="1">IF(OR(B26&lt;&gt;"",J26&lt;&gt;""),CONCATENATE($C$7,"_",$A26,IF($G$4="Cuaderno de Estudio","_small",CONCATENATE(IF(I26="","","n"),IF(LEFT($G$5,1)="F",".jpg",".png")))),"")</f>
        <v>CN_08_01_CO_REC210_IMG17n.jpg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ca="1">IF(AND(I26&lt;&gt;"",I26&lt;&gt;0),IF(OR(B26&lt;&gt;"",J26&lt;&gt;""),CONCATENATE($C$7,"_",$A26,IF($G$4="Cuaderno de Estudio","_zoom",CONCATENATE("a",IF(LEFT($G$5,1)="F",".jpg",".png")))),""),"")</f>
        <v>CN_08_01_CO_REC210_IMG17a.jpg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203</v>
      </c>
      <c r="K26" s="65"/>
    </row>
    <row r="27" spans="1:15" s="11" customFormat="1" ht="27" x14ac:dyDescent="0.25">
      <c r="A27" s="12" t="str">
        <f>IF(OR(B27&lt;&gt;"",J27&lt;&gt;""),CONCATENATE(LEFT(A26,3),IF(MID(A26,4,2)+1&lt;10,CONCATENATE("0",MID(A26,4,2)+1),MID(A26,4,2)+1)),"")</f>
        <v>IMG18</v>
      </c>
      <c r="B27" s="62">
        <v>197891156</v>
      </c>
      <c r="C27" s="20" t="str">
        <f>IF(OR(B27&lt;&gt;"",J27&lt;&gt;""),IF($G$4="Recurso",CONCATENATE($G$4," ",$G$5),$G$4),"")</f>
        <v>Recurso F6</v>
      </c>
      <c r="D27" s="63" t="s">
        <v>197</v>
      </c>
      <c r="E27" s="63" t="s">
        <v>155</v>
      </c>
      <c r="F27" s="13" t="str">
        <f ca="1">IF(OR(B27&lt;&gt;"",J27&lt;&gt;""),CONCATENATE($C$7,"_",$A27,IF($G$4="Cuaderno de Estudio","_small",CONCATENATE(IF(I27="","","n"),IF(LEFT($G$5,1)="F",".jpg",".png")))),"")</f>
        <v>CN_08_01_CO_REC210_IMG18n.jpg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ca="1">IF(AND(I27&lt;&gt;"",I27&lt;&gt;0),IF(OR(B27&lt;&gt;"",J27&lt;&gt;""),CONCATENATE($C$7,"_",$A27,IF($G$4="Cuaderno de Estudio","_zoom",CONCATENATE("a",IF(LEFT($G$5,1)="F",".jpg",".png")))),""),"")</f>
        <v>CN_08_01_CO_REC210_IMG18a.jpg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6" t="s">
        <v>200</v>
      </c>
      <c r="K27" s="64"/>
      <c r="O27" s="2"/>
    </row>
    <row r="28" spans="1:15" s="11" customFormat="1" ht="27" x14ac:dyDescent="0.25">
      <c r="A28" s="12" t="str">
        <f t="shared" si="6"/>
        <v>IMG19</v>
      </c>
      <c r="B28" s="62">
        <v>170677865</v>
      </c>
      <c r="C28" s="20" t="str">
        <f t="shared" si="0"/>
        <v>Recurso F6</v>
      </c>
      <c r="D28" s="63" t="s">
        <v>197</v>
      </c>
      <c r="E28" s="63" t="s">
        <v>155</v>
      </c>
      <c r="F28" s="13" t="str">
        <f t="shared" ca="1" si="4"/>
        <v>CN_08_01_CO_REC210_IMG19n.jpg</v>
      </c>
      <c r="G28" s="13" t="str">
        <f ca="1">IF($F28&lt;&gt;"",IF($G$4="Recurso",VLOOKUP($E28,OFFSET('Definición técnica de imagenes'!$A$1,MATCH($G$5,'Definición técnica de imagenes'!$A$1:$A$104,0)-1,1,COUNTIF('Definición técnica de imagenes'!$A$3:$A$102,$G$5),5),5,FALSE),'Definición técnica de imagenes'!$F$16),"")</f>
        <v>320 x 480 px</v>
      </c>
      <c r="H28" s="13" t="str">
        <f t="shared" ca="1" si="5"/>
        <v>CN_08_01_CO_REC210_IMG19a.jpg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458 px</v>
      </c>
      <c r="J28" s="63" t="s">
        <v>202</v>
      </c>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2016-01-16T21:28:14Z</dcterms:modified>
</cp:coreProperties>
</file>