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 ContentType="image/tif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8_01_CO\Procesar Jose\Procesad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A27" i="1"/>
  <c r="F27" i="1"/>
  <c r="G27" i="1"/>
  <c r="H27" i="1"/>
  <c r="A11" i="1"/>
  <c r="A12" i="1"/>
  <c r="A13" i="1"/>
  <c r="A14" i="1"/>
  <c r="A15" i="1"/>
  <c r="A16" i="1"/>
  <c r="A17" i="1"/>
  <c r="A18" i="1"/>
  <c r="A19" i="1"/>
  <c r="A20" i="1"/>
  <c r="A21" i="1"/>
  <c r="A22" i="1"/>
  <c r="A23" i="1"/>
  <c r="A24" i="1"/>
  <c r="A25" i="1"/>
  <c r="A26" i="1"/>
  <c r="F26" i="1"/>
  <c r="G26" i="1"/>
  <c r="H26" i="1"/>
  <c r="F25" i="1"/>
  <c r="G25" i="1"/>
  <c r="H25" i="1"/>
  <c r="A10" i="1"/>
  <c r="F24" i="1"/>
  <c r="G24" i="1"/>
  <c r="H24" i="1"/>
  <c r="F23" i="1"/>
  <c r="G23" i="1"/>
  <c r="H23" i="1"/>
  <c r="H22" i="1"/>
  <c r="H21" i="1"/>
  <c r="H20" i="1"/>
  <c r="H19" i="1"/>
  <c r="H18" i="1"/>
  <c r="H17" i="1"/>
  <c r="H16" i="1"/>
  <c r="H15" i="1"/>
  <c r="H14" i="1"/>
  <c r="H13" i="1"/>
  <c r="H12"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12" i="1"/>
  <c r="G12" i="1"/>
  <c r="I10" i="1"/>
  <c r="C10" i="1"/>
  <c r="M8" i="1"/>
  <c r="M7" i="1"/>
  <c r="M6" i="1"/>
  <c r="M5" i="1"/>
  <c r="F5" i="1"/>
  <c r="M4" i="1"/>
  <c r="M3" i="1"/>
  <c r="M2" i="1"/>
  <c r="M1" i="1"/>
  <c r="E9" i="1"/>
  <c r="F11" i="1"/>
  <c r="G11" i="1"/>
  <c r="H10" i="1"/>
  <c r="F13" i="1"/>
  <c r="G13" i="1"/>
  <c r="F10" i="1"/>
  <c r="G10" i="1"/>
  <c r="F14" i="1"/>
  <c r="G14" i="1"/>
  <c r="F15" i="1"/>
  <c r="G15" i="1"/>
  <c r="F16" i="1"/>
  <c r="G16" i="1"/>
  <c r="F17" i="1"/>
  <c r="G17" i="1"/>
  <c r="F18" i="1"/>
  <c r="G18" i="1"/>
  <c r="F19" i="1"/>
  <c r="G19" i="1"/>
  <c r="F20" i="1"/>
  <c r="G20" i="1"/>
  <c r="F21" i="1"/>
  <c r="G21" i="1"/>
  <c r="F22" i="1"/>
  <c r="G22"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<sst xmlns="http://schemas.openxmlformats.org/spreadsheetml/2006/main" count="428" uniqueCount="222">
  <si>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</si>
  <si>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</si>
  <si>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</si>
  <si>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</si>
  <si>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</si>
  <si>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</si>
  <si>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</si>
  <si>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</si>
  <si>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</si>
  <si>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</si>
  <si>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</si>
  <si>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</si>
  <si>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</si>
  <si>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</si>
  <si>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</si>
  <si>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</si>
  <si>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</si>
  <si>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</si>
  <si>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</si>
  <si>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</si>
  <si>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</si>
  <si>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</si>
  <si>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</si>
  <si>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</si>
  <si>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</si>
  <si>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</si>
  <si>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</si>
  <si>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</si>
  <si>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</si>
  <si>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</si>
  <si>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</si>
  <si>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</si>
  <si>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</si>
  <si>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</si>
  <si>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</si>
  <si>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</si>
  <si>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</si>
  <si>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</si>
  <si>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</si>
  <si>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</si>
  <si>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</si>
  <si>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</si>
  <si>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</si>
  <si>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</si>
  <si>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</si>
  <si>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</si>
  <si>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</si>
  <si>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</si>
  <si>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</si>
  <si>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</si>
  <si>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</si>
  <si>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</si>
  <si>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</si>
  <si>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</si>
  <si>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</si>
  <si>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</si>
  <si>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</si>
  <si>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</si>
  <si>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</si>
  <si>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</si>
  <si>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</si>
  <si>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</si>
  <si>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</si>
  <si>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</si>
  <si>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</si>
  <si>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</si>
  <si>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</si>
  <si>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</si>
  <si>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</si>
  <si>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</si>
  <si>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</si>
  <si>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</si>
  <si>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</si>
  <si>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</si>
  <si>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</si>
  <si>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</si>
  <si>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</si>
  <si>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</si>
  <si>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</si>
  <si>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</si>
  <si>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</si>
  <si>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</si>
  <si>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</si>
  <si>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</si>
  <si>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</si>
  <si>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</si>
  <si>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</si>
  <si>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</si>
  <si>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</si>
  <si>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</si>
  <si>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</si>
  <si>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</si>
  <si>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</si>
  <si>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</si>
  <si>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</si>
  <si>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</si>
  <si>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</si>
  <si>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</si>
  <si>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</si>
  <si>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</si>
  <si>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</si>
  <si>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</si>
  <si>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</si>
  <si>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</si>
  <si>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</si>
  <si>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</si>
  <si>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</si>
  <si>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</si>
  <si>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</si>
  <si>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</si>
  <si>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</si>
  <si>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</si>
  <si>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</si>
  <si>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</si>
  <si>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</si>
  <si>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</si>
  <si>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</si>
  <si>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</si>
  <si>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</si>
  <si>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</si>
  <si>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</si>
  <si>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</si>
  <si>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</si>
  <si>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</si>
  <si>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</si>
  <si>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</si>
  <si>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</si>
  <si>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</si>
  <si>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</si>
  <si>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</si>
  <si>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</si>
  <si>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</si>
  <si>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</si>
  <si>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</si>
  <si>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</si>
  <si>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</si>
  <si>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</si>
  <si>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</si>
  <si>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</si>
  <si>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</si>
  <si>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</si>
  <si>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</si>
  <si>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</si>
  <si>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</si>
  <si>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</si>
  <si>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</si>
  <si>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</si>
  <si>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</si>
  <si>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</si>
  <si>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</si>
  <si>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</si>
  <si>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</si>
  <si>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</si>
  <si>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</si>
  <si>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</si>
  <si>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</si>
  <si>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</si>
  <si>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</si>
  <si>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</si>
  <si>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</si>
  <si>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</si>
  <si>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</si>
  <si>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</si>
  <si>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</si>
  <si>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</si>
  <si>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</si>
  <si>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</si>
  <si>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</si>
  <si>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</si>
  <si>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</si>
  <si>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</si>
  <si>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</si>
  <si>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</si>
  <si>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</si>
  <si>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</si>
  <si>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</si>
  <si>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</si>
  <si>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</si>
  <si>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</si>
  <si>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</si>
  <si>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</si>
  <si>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</si>
  <si>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</si>
  <si>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</si>
  <si>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</si>
  <si>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</si>
  <si>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</si>
  <si>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transmisión del impulso nervioso</t>
  </si>
  <si>
    <t>Miguel Aljure</t>
  </si>
  <si>
    <t>CN_08_01_CO_REC40</t>
  </si>
  <si>
    <t>Ilustración</t>
  </si>
  <si>
    <t>neurona activa</t>
  </si>
  <si>
    <t>membrana celular, canal Na-K</t>
  </si>
  <si>
    <t>receptor activo</t>
  </si>
  <si>
    <t>neurona</t>
  </si>
  <si>
    <t xml:space="preserve">quitar todos los textos y flechas, cambiar "Extracellular fluid" por "Matriz extracelular" y Cytoplasm" por Citoplasma". Cambiar los puntos verdes por signos "+" y algunos pocos "-", cadauno encerrado en un circulo y cambiar los puntos azules y rosados por signos "-" y algunos "+", cada uno encerrado en un circulo, los de signo "-" un poco mas grandes que los otros solo en el "Citoplasma". </t>
  </si>
  <si>
    <t>Poner signos "+" repartidos alrededor de la neurona y signos "-" dentro de la neurona, cada uno encerrado en un circulo</t>
  </si>
  <si>
    <t>neurona con partes</t>
  </si>
  <si>
    <t>Cambiar "DENDRITES" por "Dendritas", "BODY CELL" por "Soma", "AXON" por Axón y "DIRECTION OF NERVE IMPULSE" por "Impulso nervioso". Quitar todas las demás palabras.</t>
  </si>
  <si>
    <t>neurona y potencial de acción</t>
  </si>
  <si>
    <t>Fotografía</t>
  </si>
  <si>
    <t>cargas en el impulso nervioso</t>
  </si>
  <si>
    <t>Impulso y sinapsis en neuronas</t>
  </si>
  <si>
    <t>graficos de frecuencia de potenciales</t>
  </si>
  <si>
    <t>ilustrar la imagen de arriba</t>
  </si>
  <si>
    <t>http://i.ytimg.com/vi/iNnMXwaNX5g/hqdefault.jpg</t>
  </si>
  <si>
    <t>Ilustrar la imagen del link</t>
  </si>
  <si>
    <t>Metal</t>
  </si>
  <si>
    <t>Potencial de acción</t>
  </si>
  <si>
    <t>Neuronas con impulsos</t>
  </si>
  <si>
    <t>Ver descripción</t>
  </si>
  <si>
    <t>Hacer brillar la estructura larga y con bandas de color claro, de tal manera que parezca que está conduciendo electricidad</t>
  </si>
  <si>
    <t>Potencial de reposo</t>
  </si>
  <si>
    <t>Dejar solo el recuadro que dice ""RESTING POTENTIAL". Quitar "OUTER SPACE", cambiar "CELL" por "Citoplasma", "RESTING POTENTIAL" por "Potencial de reposo"</t>
  </si>
  <si>
    <t xml:space="preserve">Quitar el recuadro que dice"RESTING POTENTIAL" . Poner "CELL" en el siguiente recuadro. cambiar "CELL" por "Citoplasma", "DEPOLARIZATIÓN" por "Despolarización", "REPOLARIZATION" por "Repolarización", "BACK TO RESTING POTENTIAL" por "Potencial de reposo" y "ACTION POTENTIAL" por "Potencial de acción". </t>
  </si>
  <si>
    <t>Neuronas transmitiendo información</t>
  </si>
  <si>
    <t>http://www.genomasur.com/BCH/BCH_libro/imagenescap_9/impulso.JPG</t>
  </si>
  <si>
    <t>impulso nervioso</t>
  </si>
  <si>
    <t>Ilustrar la imagen del link. Quitar el primero y el último rectandulo de los que están debajo de la neurona. Quitar los textos de los recuadors que quedan. Dejar la palabra "estímulo".</t>
  </si>
  <si>
    <t>Neurona con detalles del axón y sinapsis</t>
  </si>
  <si>
    <t>Neurona normal</t>
  </si>
  <si>
    <t>Quitar la imagen de la derecha. Poner horizontal la de la izquierda con la parte mas gruesa hacia la izquierda. Quitar todos los textos. Poner la figura de pulsos en linea arriba de la estructura alargada del medio de la neurona.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</si>
</sst>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oneCell">
    <xdr:from>
      <xdr:col>10</xdr:col>
      <xdr:colOff>162711</xdr:colOff>
      <xdr:row>25</xdr:row>
      <xdr:rowOff>64681</xdr:rowOff>
    </xdr:from>
    <xdr:to>
      <xdr:col>10</xdr:col>
      <xdr:colOff>1842613</xdr:colOff>
      <xdr:row>25</xdr:row>
      <xdr:rowOff>2204356</xdr:rowOff>
    </xdr:to>
    <xdr:pic>
      <xdr:nvPicPr>
        <xdr:cNvPr id="5" name="3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532104" y="11930110"/>
          <a:ext cx="1679902" cy="2139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6" activePane="bottomLeft" state="frozen"/>
      <selection pane="bottomLeft" activeCell="K17" sqref="K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60390484</v>
      </c>
      <c r="C10" s="20" t="str">
        <f t="shared" ref="C10:C41" si="0">IF(OR(B10&lt;&gt;"",J10&lt;&gt;""),IF($G$4="Recurso",CONCATENATE($G$4," ",$G$5),$G$4),"")</f>
        <v>Recurso F4</v>
      </c>
      <c r="D10" s="63" t="s">
        <v>190</v>
      </c>
      <c r="E10" s="63" t="s">
        <v>150</v>
      </c>
      <c r="F10" s="13" t="str">
        <f t="shared" ref="F10" ca="1" si="1">IF(OR(B10&lt;&gt;"",J10&lt;&gt;""),CONCATENATE($C$7,"_",$A10,IF($G$4="Cuaderno de Estudio","_small",CONCATENATE(IF(I10="","","n"),IF(LEFT($G$5,1)="F",".jpg",".png")))),"")</f>
        <v>CN_08_01_CO_REC40_IMG01.jpg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291476537</v>
      </c>
      <c r="C11" s="20" t="str">
        <f t="shared" si="0"/>
        <v>Recurso F4</v>
      </c>
      <c r="D11" s="63" t="s">
        <v>190</v>
      </c>
      <c r="E11" s="63" t="s">
        <v>155</v>
      </c>
      <c r="F11" s="13" t="str">
        <f t="shared" ref="F11:F74" ca="1" si="4">IF(OR(B11&lt;&gt;"",J11&lt;&gt;""),CONCATENATE($C$7,"_",$A11,IF($G$4="Cuaderno de Estudio","_small",CONCATENATE(IF(I11="","","n"),IF(LEFT($G$5,1)="F",".jpg",".png")))),"")</f>
        <v>CN_08_01_CO_REC40_IMG02.jpg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209</v>
      </c>
      <c r="K11" s="65"/>
      <c r="O11" s="2" t="str">
        <f>'Definición técnica de imagenes'!A13</f>
        <v>M101</v>
      </c>
    </row>
    <row r="12" spans="1:16" s="11" customFormat="1" ht="162" x14ac:dyDescent="0.25">
      <c r="A12" s="12" t="str">
        <f t="shared" si="3"/>
        <v>IMG03</v>
      </c>
      <c r="B12" s="62">
        <v>97755602</v>
      </c>
      <c r="C12" s="20" t="str">
        <f t="shared" si="0"/>
        <v>Recurso F4</v>
      </c>
      <c r="D12" s="63" t="s">
        <v>190</v>
      </c>
      <c r="E12" s="63" t="s">
        <v>163</v>
      </c>
      <c r="F12" s="13" t="str">
        <f t="shared" ca="1" si="4"/>
        <v>CN_08_01_CO_REC40_IMG03.jpg</v>
      </c>
      <c r="G12" s="13" t="str">
        <f ca="1">IF($F12&lt;&gt;"",IF($G$4="Recurso",VLOOKUP($E12,OFFSET('Definición técnica de imagenes'!$A$1,MATCH($G$5,'Definición técnica de imagenes'!$A$1:$A$104,0)-1,1,COUNTIF('Definición técnica de imagenes'!$A$3:$A$102,$G$5),5),5,FALSE),'Definición técnica de imagenes'!$F$16),"")</f>
        <v>330 x 475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t="s">
        <v>195</v>
      </c>
      <c r="O12" s="2" t="str">
        <f>'Definición técnica de imagenes'!A18</f>
        <v>Diaporama F1</v>
      </c>
    </row>
    <row r="13" spans="1:16" s="11" customFormat="1" ht="54" x14ac:dyDescent="0.25">
      <c r="A13" s="12" t="str">
        <f t="shared" si="3"/>
        <v>IMG04</v>
      </c>
      <c r="B13" s="62">
        <v>17920580</v>
      </c>
      <c r="C13" s="20" t="str">
        <f t="shared" si="0"/>
        <v>Recurso F4</v>
      </c>
      <c r="D13" s="63" t="s">
        <v>190</v>
      </c>
      <c r="E13" s="63" t="s">
        <v>155</v>
      </c>
      <c r="F13" s="13" t="str">
        <f t="shared" ca="1" si="4"/>
        <v>CN_08_01_CO_REC40_IMG04.jpg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t="s">
        <v>196</v>
      </c>
      <c r="O13" s="2" t="str">
        <f>'Definición técnica de imagenes'!A19</f>
        <v>F4</v>
      </c>
    </row>
    <row r="14" spans="1:16" s="11" customFormat="1" ht="214.5" customHeight="1" x14ac:dyDescent="0.25">
      <c r="A14" s="12" t="str">
        <f t="shared" si="3"/>
        <v>IMG05</v>
      </c>
      <c r="B14" s="62">
        <v>190034219</v>
      </c>
      <c r="C14" s="20" t="str">
        <f t="shared" si="0"/>
        <v>Recurso F4</v>
      </c>
      <c r="D14" s="63" t="s">
        <v>190</v>
      </c>
      <c r="E14" s="63" t="s">
        <v>163</v>
      </c>
      <c r="F14" s="13" t="str">
        <f t="shared" ca="1" si="4"/>
        <v>CN_08_01_CO_REC40_IMG05.jpg</v>
      </c>
      <c r="G14" s="13" t="str">
        <f ca="1">IF($F14&lt;&gt;"",IF($G$4="Recurso",VLOOKUP($E14,OFFSET('Definición técnica de imagenes'!$A$1,MATCH($G$5,'Definición técnica de imagenes'!$A$1:$A$104,0)-1,1,COUNTIF('Definición técnica de imagenes'!$A$3:$A$102,$G$5),5),5,FALSE),'Definición técnica de imagenes'!$F$16),"")</f>
        <v>330 x 475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212</v>
      </c>
      <c r="K14" s="66" t="s">
        <v>213</v>
      </c>
      <c r="O14" s="2" t="str">
        <f>'Definición técnica de imagenes'!A22</f>
        <v>F6</v>
      </c>
    </row>
    <row r="15" spans="1:16" s="11" customFormat="1" x14ac:dyDescent="0.25">
      <c r="A15" s="12" t="str">
        <f t="shared" si="3"/>
        <v>IMG06</v>
      </c>
      <c r="B15" s="62">
        <v>133011749</v>
      </c>
      <c r="C15" s="20" t="str">
        <f t="shared" si="0"/>
        <v>Recurso F4</v>
      </c>
      <c r="D15" s="63" t="s">
        <v>190</v>
      </c>
      <c r="E15" s="63" t="s">
        <v>155</v>
      </c>
      <c r="F15" s="13" t="str">
        <f t="shared" ca="1" si="4"/>
        <v>CN_08_01_CO_REC40_IMG06.jpg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215</v>
      </c>
      <c r="K15" s="66"/>
      <c r="O15" s="2" t="str">
        <f>'Definición técnica de imagenes'!A24</f>
        <v>F6B</v>
      </c>
    </row>
    <row r="16" spans="1:16" s="11" customFormat="1" ht="40.5" x14ac:dyDescent="0.25">
      <c r="A16" s="12" t="str">
        <f t="shared" si="3"/>
        <v>IMG07</v>
      </c>
      <c r="B16" s="62" t="s">
        <v>205</v>
      </c>
      <c r="C16" s="20" t="str">
        <f t="shared" si="0"/>
        <v>Recurso F4</v>
      </c>
      <c r="D16" s="63" t="s">
        <v>190</v>
      </c>
      <c r="E16" s="63" t="s">
        <v>163</v>
      </c>
      <c r="F16" s="13" t="str">
        <f t="shared" ca="1" si="4"/>
        <v>CN_08_01_CO_REC40_IMG07.jpg</v>
      </c>
      <c r="G16" s="13" t="str">
        <f ca="1">IF($F16&lt;&gt;"",IF($G$4="Recurso",VLOOKUP($E16,OFFSET('Definición técnica de imagenes'!$A$1,MATCH($G$5,'Definición técnica de imagenes'!$A$1:$A$104,0)-1,1,COUNTIF('Definición técnica de imagenes'!$A$3:$A$102,$G$5),5),5,FALSE),'Definición técnica de imagenes'!$F$16),"")</f>
        <v>330 x 475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208</v>
      </c>
      <c r="K16" s="66" t="s">
        <v>206</v>
      </c>
      <c r="O16" s="2" t="str">
        <f>'Definición técnica de imagenes'!A25</f>
        <v>F7</v>
      </c>
    </row>
    <row r="17" spans="1:15" s="11" customFormat="1" x14ac:dyDescent="0.25">
      <c r="A17" s="12" t="str">
        <f t="shared" si="3"/>
        <v>IMG08</v>
      </c>
      <c r="B17" s="62">
        <v>330572657</v>
      </c>
      <c r="C17" s="20" t="str">
        <f t="shared" si="0"/>
        <v>Recurso F4</v>
      </c>
      <c r="D17" s="63" t="s">
        <v>190</v>
      </c>
      <c r="E17" s="63" t="s">
        <v>155</v>
      </c>
      <c r="F17" s="13" t="str">
        <f t="shared" ca="1" si="4"/>
        <v>CN_08_01_CO_REC40_IMG08.jpg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199</v>
      </c>
      <c r="K17" s="66"/>
      <c r="O17" s="2" t="str">
        <f>'Definición técnica de imagenes'!A27</f>
        <v>F7B</v>
      </c>
    </row>
    <row r="18" spans="1:15" s="11" customFormat="1" ht="148.5" x14ac:dyDescent="0.25">
      <c r="A18" s="12" t="str">
        <f t="shared" si="3"/>
        <v>IMG09</v>
      </c>
      <c r="B18" s="62">
        <v>190034219</v>
      </c>
      <c r="C18" s="20" t="str">
        <f t="shared" si="0"/>
        <v>Recurso F4</v>
      </c>
      <c r="D18" s="63" t="s">
        <v>190</v>
      </c>
      <c r="E18" s="63" t="s">
        <v>163</v>
      </c>
      <c r="F18" s="13" t="str">
        <f t="shared" ca="1" si="4"/>
        <v>CN_08_01_CO_REC40_IMG09.jpg</v>
      </c>
      <c r="G18" s="13" t="str">
        <f ca="1">IF($F18&lt;&gt;"",IF($G$4="Recurso",VLOOKUP($E18,OFFSET('Definición técnica de imagenes'!$A$1,MATCH($G$5,'Definición técnica de imagenes'!$A$1:$A$104,0)-1,1,COUNTIF('Definición técnica de imagenes'!$A$3:$A$102,$G$5),5),5,FALSE),'Definición técnica de imagenes'!$F$16),"")</f>
        <v>330 x 475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4" t="s">
        <v>201</v>
      </c>
      <c r="K18" s="66" t="s">
        <v>214</v>
      </c>
      <c r="O18" s="2" t="str">
        <f>'Definición técnica de imagenes'!A30</f>
        <v>F8</v>
      </c>
    </row>
    <row r="19" spans="1:15" s="11" customFormat="1" ht="99.75" x14ac:dyDescent="0.3">
      <c r="A19" s="12" t="str">
        <f t="shared" ref="A19:A50" si="6">IF(OR(B19&lt;&gt;"",J19&lt;&gt;""),CONCATENATE(LEFT(A18,3),IF(MID(A18,4,2)+1&lt;10,CONCATENATE("0",MID(A18,4,2)+1),MID(A18,4,2)+1)),"")</f>
        <v>IMG10</v>
      </c>
      <c r="B19" s="62">
        <v>93206032</v>
      </c>
      <c r="C19" s="20" t="str">
        <f t="shared" si="0"/>
        <v>Recurso F4</v>
      </c>
      <c r="D19" s="63" t="s">
        <v>190</v>
      </c>
      <c r="E19" s="63" t="s">
        <v>155</v>
      </c>
      <c r="F19" s="13" t="str">
        <f t="shared" ca="1" si="4"/>
        <v>CN_08_01_CO_REC40_IMG10.jpg</v>
      </c>
      <c r="G19" s="13" t="str">
        <f ca="1">IF($F19&lt;&gt;"",IF($G$4="Recurso",VLOOKUP($E19,OFFSET('Definición técnica de imagenes'!$A$1,MATCH($G$5,'Definición técnica de imagenes'!$A$1:$A$104,0)-1,1,COUNTIF('Definición técnica de imagenes'!$A$3:$A$102,$G$5),5),5,FALSE),'Definición técnica de imagenes'!$F$16),"")</f>
        <v>750 x 365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220</v>
      </c>
      <c r="K19" s="68" t="s">
        <v>221</v>
      </c>
      <c r="O19" s="2" t="str">
        <f>'Definición técnica de imagenes'!A31</f>
        <v>F10</v>
      </c>
    </row>
    <row r="20" spans="1:15" s="11" customFormat="1" ht="71.25" x14ac:dyDescent="0.3">
      <c r="A20" s="12" t="str">
        <f t="shared" si="6"/>
        <v>IMG11</v>
      </c>
      <c r="B20" s="62" t="s">
        <v>216</v>
      </c>
      <c r="C20" s="20" t="str">
        <f t="shared" si="0"/>
        <v>Recurso F4</v>
      </c>
      <c r="D20" s="63" t="s">
        <v>190</v>
      </c>
      <c r="E20" s="63" t="s">
        <v>163</v>
      </c>
      <c r="F20" s="13" t="str">
        <f t="shared" ca="1" si="4"/>
        <v>CN_08_01_CO_REC40_IMG11.jpg</v>
      </c>
      <c r="G20" s="13" t="str">
        <f ca="1">IF($F20&lt;&gt;"",IF($G$4="Recurso",VLOOKUP($E20,OFFSET('Definición técnica de imagenes'!$A$1,MATCH($G$5,'Definición técnica de imagenes'!$A$1:$A$104,0)-1,1,COUNTIF('Definición técnica de imagenes'!$A$3:$A$102,$G$5),5),5,FALSE),'Definición técnica de imagenes'!$F$16),"")</f>
        <v>330 x 475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7" t="s">
        <v>217</v>
      </c>
      <c r="K20" s="68" t="s">
        <v>218</v>
      </c>
      <c r="O20" s="2" t="str">
        <f>'Definición técnica de imagenes'!A32</f>
        <v>F10B</v>
      </c>
    </row>
    <row r="21" spans="1:15" s="11" customFormat="1" ht="81" x14ac:dyDescent="0.25">
      <c r="A21" s="12" t="str">
        <f t="shared" si="6"/>
        <v>IMG12</v>
      </c>
      <c r="B21" s="62">
        <v>334761674</v>
      </c>
      <c r="C21" s="20" t="str">
        <f t="shared" si="0"/>
        <v>Recurso F4</v>
      </c>
      <c r="D21" s="63" t="s">
        <v>190</v>
      </c>
      <c r="E21" s="63" t="s">
        <v>155</v>
      </c>
      <c r="F21" s="13" t="str">
        <f t="shared" ca="1" si="4"/>
        <v>CN_08_01_CO_REC40_IMG12.jpg</v>
      </c>
      <c r="G21" s="13" t="str">
        <f ca="1">IF($F21&lt;&gt;"",IF($G$4="Recurso",VLOOKUP($E21,OFFSET('Definición técnica de imagenes'!$A$1,MATCH($G$5,'Definición técnica de imagenes'!$A$1:$A$104,0)-1,1,COUNTIF('Definición técnica de imagenes'!$A$3:$A$102,$G$5),5),5,FALSE),'Definición técnica de imagenes'!$F$16),"")</f>
        <v>750 x 365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4" t="s">
        <v>197</v>
      </c>
      <c r="K21" s="64" t="s">
        <v>198</v>
      </c>
      <c r="O21" s="2" t="str">
        <f>'Definición técnica de imagenes'!A33</f>
        <v>F11</v>
      </c>
    </row>
    <row r="22" spans="1:15" s="11" customFormat="1" x14ac:dyDescent="0.25">
      <c r="A22" s="12" t="str">
        <f t="shared" si="6"/>
        <v>IMG13</v>
      </c>
      <c r="B22" s="62">
        <v>130088948</v>
      </c>
      <c r="C22" s="20" t="str">
        <f t="shared" si="0"/>
        <v>Recurso F4</v>
      </c>
      <c r="D22" s="63" t="s">
        <v>190</v>
      </c>
      <c r="E22" s="63" t="s">
        <v>163</v>
      </c>
      <c r="F22" s="13" t="str">
        <f t="shared" ca="1" si="4"/>
        <v>CN_08_01_CO_REC40_IMG13.jpg</v>
      </c>
      <c r="G22" s="13" t="str">
        <f ca="1">IF($F22&lt;&gt;"",IF($G$4="Recurso",VLOOKUP($E22,OFFSET('Definición técnica de imagenes'!$A$1,MATCH($G$5,'Definición técnica de imagenes'!$A$1:$A$104,0)-1,1,COUNTIF('Definición técnica de imagenes'!$A$3:$A$102,$G$5),5),5,FALSE),'Definición técnica de imagenes'!$F$16),"")</f>
        <v>330 x 475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t="s">
        <v>193</v>
      </c>
      <c r="K22" s="66"/>
      <c r="O22" s="2" t="str">
        <f>'Definición técnica de imagenes'!A34</f>
        <v>F12</v>
      </c>
    </row>
    <row r="23" spans="1:15" s="11" customFormat="1" x14ac:dyDescent="0.25">
      <c r="A23" s="12" t="str">
        <f t="shared" si="6"/>
        <v>IMG14</v>
      </c>
      <c r="B23" s="62">
        <v>109415888</v>
      </c>
      <c r="C23" s="20" t="str">
        <f t="shared" si="0"/>
        <v>Recurso F4</v>
      </c>
      <c r="D23" s="63" t="s">
        <v>190</v>
      </c>
      <c r="E23" s="63" t="s">
        <v>155</v>
      </c>
      <c r="F23" s="13" t="str">
        <f t="shared" ca="1" si="4"/>
        <v>CN_08_01_CO_REC40_IMG14.jpg</v>
      </c>
      <c r="G23" s="13" t="str">
        <f ca="1">IF($F23&lt;&gt;"",IF($G$4="Recurso",VLOOKUP($E23,OFFSET('Definición técnica de imagenes'!$A$1,MATCH($G$5,'Definición técnica de imagenes'!$A$1:$A$104,0)-1,1,COUNTIF('Definición técnica de imagenes'!$A$3:$A$102,$G$5),5),5,FALSE),'Definición técnica de imagenes'!$F$16),"")</f>
        <v>750 x 365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6" t="s">
        <v>219</v>
      </c>
      <c r="K23" s="66"/>
      <c r="O23" s="2" t="str">
        <f>'Definición técnica de imagenes'!A35</f>
        <v>F13</v>
      </c>
    </row>
    <row r="24" spans="1:15" s="11" customFormat="1" ht="54" x14ac:dyDescent="0.25">
      <c r="A24" s="12" t="str">
        <f t="shared" si="6"/>
        <v>IMG15</v>
      </c>
      <c r="B24" s="62">
        <v>125860820</v>
      </c>
      <c r="C24" s="20" t="str">
        <f t="shared" si="0"/>
        <v>Recurso F4</v>
      </c>
      <c r="D24" s="63" t="s">
        <v>190</v>
      </c>
      <c r="E24" s="63" t="s">
        <v>163</v>
      </c>
      <c r="F24" s="13" t="str">
        <f t="shared" ca="1" si="4"/>
        <v>CN_08_01_CO_REC40_IMG15.jpg</v>
      </c>
      <c r="G24" s="13" t="str">
        <f ca="1">IF($F24&lt;&gt;"",IF($G$4="Recurso",VLOOKUP($E24,OFFSET('Definición técnica de imagenes'!$A$1,MATCH($G$5,'Definición técnica de imagenes'!$A$1:$A$104,0)-1,1,COUNTIF('Definición técnica de imagenes'!$A$3:$A$102,$G$5),5),5,FALSE),'Definición técnica de imagenes'!$F$16),"")</f>
        <v>330 x 475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6" t="s">
        <v>202</v>
      </c>
      <c r="K24" s="69" t="s">
        <v>211</v>
      </c>
      <c r="O24" s="2" t="str">
        <f>'Definición técnica de imagenes'!A37</f>
        <v>F13B</v>
      </c>
    </row>
    <row r="25" spans="1:15" s="11" customFormat="1" x14ac:dyDescent="0.25">
      <c r="A25" s="12" t="str">
        <f t="shared" si="6"/>
        <v>IMG16</v>
      </c>
      <c r="B25" s="62">
        <v>311183882</v>
      </c>
      <c r="C25" s="20" t="str">
        <f t="shared" si="0"/>
        <v>Recurso F4</v>
      </c>
      <c r="D25" s="63" t="s">
        <v>200</v>
      </c>
      <c r="E25" s="63" t="s">
        <v>155</v>
      </c>
      <c r="F25" s="13" t="str">
        <f t="shared" ca="1" si="4"/>
        <v>CN_08_01_CO_REC40_IMG16.jpg</v>
      </c>
      <c r="G25" s="13" t="str">
        <f ca="1">IF($F25&lt;&gt;"",IF($G$4="Recurso",VLOOKUP($E25,OFFSET('Definición técnica de imagenes'!$A$1,MATCH($G$5,'Definición técnica de imagenes'!$A$1:$A$104,0)-1,1,COUNTIF('Definición técnica de imagenes'!$A$3:$A$102,$G$5),5),5,FALSE),'Definición técnica de imagenes'!$F$16),"")</f>
        <v>750 x 365 px</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t="s">
        <v>207</v>
      </c>
      <c r="K25" s="64"/>
    </row>
    <row r="26" spans="1:15" s="11" customFormat="1" ht="188.25" customHeight="1" x14ac:dyDescent="0.25">
      <c r="A26" s="12" t="str">
        <f t="shared" si="6"/>
        <v>IMG17</v>
      </c>
      <c r="B26" s="62" t="s">
        <v>210</v>
      </c>
      <c r="C26" s="20" t="str">
        <f t="shared" si="0"/>
        <v>Recurso F4</v>
      </c>
      <c r="D26" s="63" t="s">
        <v>190</v>
      </c>
      <c r="E26" s="63" t="s">
        <v>163</v>
      </c>
      <c r="F26" s="13" t="str">
        <f t="shared" ca="1" si="4"/>
        <v>CN_08_01_CO_REC40_IMG17.jpg</v>
      </c>
      <c r="G26" s="13" t="str">
        <f ca="1">IF($F26&lt;&gt;"",IF($G$4="Recurso",VLOOKUP($E26,OFFSET('Definición técnica de imagenes'!$A$1,MATCH($G$5,'Definición técnica de imagenes'!$A$1:$A$104,0)-1,1,COUNTIF('Definición técnica de imagenes'!$A$3:$A$102,$G$5),5),5,FALSE),'Definición técnica de imagenes'!$F$16),"")</f>
        <v>330 x 475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6" t="s">
        <v>203</v>
      </c>
      <c r="K26" s="66" t="s">
        <v>204</v>
      </c>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2016-01-16T20:36:48Z</dcterms:modified>
</cp:coreProperties>
</file>