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345" windowHeight="46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H25" i="1"/>
  <c r="H24" i="1"/>
  <c r="H23" i="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F25" i="1" s="1"/>
  <c r="G25" i="1" s="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<sst xmlns="http://schemas.openxmlformats.org/spreadsheetml/2006/main" count="414" uniqueCount="201">
  <si>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</si>
  <si>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</si>
  <si>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</si>
  <si>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</si>
  <si>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</si>
  <si>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</si>
  <si>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</si>
  <si>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</si>
  <si>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</si>
  <si>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</si>
  <si>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</si>
  <si>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</si>
  <si>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</si>
  <si>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</si>
  <si>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</si>
  <si>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</si>
  <si>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</si>
  <si>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</si>
  <si>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</si>
  <si>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</si>
  <si>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</si>
  <si>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</si>
  <si>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</si>
  <si>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</si>
  <si>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</si>
  <si>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</si>
  <si>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</si>
  <si>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</si>
  <si>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</si>
  <si>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</si>
  <si>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</si>
  <si>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</si>
  <si>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</si>
  <si>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</si>
  <si>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</si>
  <si>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</si>
  <si>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</si>
  <si>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</si>
  <si>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</si>
  <si>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</si>
  <si>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</si>
  <si>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</si>
  <si>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</si>
  <si>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</si>
  <si>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</si>
  <si>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</si>
  <si>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</si>
  <si>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</si>
  <si>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</si>
  <si>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</si>
  <si>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</si>
  <si>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</si>
  <si>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</si>
  <si>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</si>
  <si>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</si>
  <si>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</si>
  <si>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</si>
  <si>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</si>
  <si>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</si>
  <si>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</si>
  <si>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</si>
  <si>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</si>
  <si>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</si>
  <si>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</si>
  <si>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</si>
  <si>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</si>
  <si>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</si>
  <si>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</si>
  <si>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</si>
  <si>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</si>
  <si>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</si>
  <si>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</si>
  <si>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</si>
  <si>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</si>
  <si>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</si>
  <si>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</si>
  <si>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</si>
  <si>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</si>
  <si>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</si>
  <si>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</si>
  <si>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</si>
  <si>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</si>
  <si>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</si>
  <si>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</si>
  <si>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</si>
  <si>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</si>
  <si>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</si>
  <si>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</si>
  <si>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</si>
  <si>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</si>
  <si>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</si>
  <si>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</si>
  <si>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</si>
  <si>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</si>
  <si>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</si>
  <si>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</si>
  <si>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</si>
  <si>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</si>
  <si>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</si>
  <si>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</si>
  <si>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</si>
  <si>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</si>
  <si>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</si>
  <si>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</si>
  <si>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</si>
  <si>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</si>
  <si>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</si>
  <si>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</si>
  <si>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</si>
  <si>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</si>
  <si>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</si>
  <si>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</si>
  <si>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</si>
  <si>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</si>
  <si>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</si>
  <si>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</si>
  <si>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</si>
  <si>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</si>
  <si>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</si>
  <si>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</si>
  <si>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</si>
  <si>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</si>
  <si>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</si>
  <si>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</si>
  <si>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</si>
  <si>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</si>
  <si>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</si>
  <si>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</si>
  <si>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</si>
  <si>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</si>
  <si>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</si>
  <si>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</si>
  <si>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</si>
  <si>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</si>
  <si>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</si>
  <si>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</si>
  <si>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</si>
  <si>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</si>
  <si>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</si>
  <si>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</si>
  <si>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</si>
  <si>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</si>
  <si>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</si>
  <si>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</si>
  <si>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</si>
  <si>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</si>
  <si>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</si>
  <si>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</si>
  <si>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</si>
  <si>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</si>
  <si>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</si>
  <si>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</si>
  <si>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</si>
  <si>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</si>
  <si>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</si>
  <si>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</si>
  <si>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</si>
  <si>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</si>
  <si>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</si>
  <si>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</si>
  <si>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</si>
  <si>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</si>
  <si>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</si>
  <si>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</si>
  <si>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</si>
  <si>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</si>
  <si>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</si>
  <si>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</si>
  <si>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</si>
  <si>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</si>
  <si>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</si>
  <si>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</si>
  <si>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</si>
  <si>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</si>
  <si>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</si>
  <si>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</si>
  <si>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</si>
  <si>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</si>
  <si>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</si>
  <si>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</si>
  <si>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</si>
  <si>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</si>
  <si>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</si>
  <si>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</si>
  <si>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</si>
  <si>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</si>
  <si>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</si>
  <si>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hidrocarburos</t>
  </si>
  <si>
    <t>Lyz Marcela Bernal Gómez</t>
  </si>
  <si>
    <t>CN_11_11_REC90</t>
  </si>
  <si>
    <t>Fotografía</t>
  </si>
  <si>
    <t xml:space="preserve">Ver descripción y observaciones </t>
  </si>
  <si>
    <t>Ilustración</t>
  </si>
  <si>
    <t>Realizar tabla igual a imagen guía</t>
  </si>
  <si>
    <t>Realizar ilustración igual a imagen guía</t>
  </si>
  <si>
    <t>Realizar ilustración igual a imagen guía. Textos: 7-etil-6,8-dimetil   y 7-etil-6,8-dimetil-4-deceno</t>
  </si>
  <si>
    <t xml:space="preserve">Realizar ilustración igual a imagen guía. </t>
  </si>
  <si>
    <t>235236868 y101909554</t>
  </si>
  <si>
    <t>Realizar ilustración similar a imagen guía</t>
  </si>
  <si>
    <t>254812495 ver descripción y observaciones</t>
  </si>
  <si>
    <t>Ilustrar zoom de la zanahoria con estructura relacionada. De igual manera zoom con el tomate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</si>
</sst>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3" Type="http://schemas.openxmlformats.org/officeDocument/2006/relationships/image" Target="../media/image3.jpe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jpeg"/><Relationship Id="rId16" Type="http://schemas.openxmlformats.org/officeDocument/2006/relationships/image" Target="../media/image16.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jpe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484187</xdr:colOff>
      <xdr:row>8</xdr:row>
      <xdr:rowOff>476369</xdr:rowOff>
    </xdr:from>
    <xdr:to>
      <xdr:col>9</xdr:col>
      <xdr:colOff>1913984</xdr:colOff>
      <xdr:row>9</xdr:row>
      <xdr:rowOff>992187</xdr:rowOff>
    </xdr:to>
    <xdr:pic>
      <xdr:nvPicPr>
        <xdr:cNvPr id="2" name="Picture 8" descr="http://thumb101.shutterstock.com/display_pic_with_logo/221686/221686,1284909392,3/stock-photo-gas-storage-tanks-61266196.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00187" y="2111494"/>
          <a:ext cx="1429797" cy="10000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505073</xdr:colOff>
      <xdr:row>10</xdr:row>
      <xdr:rowOff>277812</xdr:rowOff>
    </xdr:from>
    <xdr:to>
      <xdr:col>9</xdr:col>
      <xdr:colOff>1563839</xdr:colOff>
      <xdr:row>10</xdr:row>
      <xdr:rowOff>1120120</xdr:rowOff>
    </xdr:to>
    <xdr:pic>
      <xdr:nvPicPr>
        <xdr:cNvPr id="3" name="Picture 2" descr="http://thumb9.shutterstock.com/display_pic_with_logo/930136/131939336/stock-photo-ethylene-ethene-plant-hormone-and-polyethylene-pe-building-block-molecular-model-atoms-are-131939336.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21073" y="3444875"/>
          <a:ext cx="1058766" cy="8423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570354</xdr:colOff>
      <xdr:row>11</xdr:row>
      <xdr:rowOff>47625</xdr:rowOff>
    </xdr:from>
    <xdr:to>
      <xdr:col>9</xdr:col>
      <xdr:colOff>2160237</xdr:colOff>
      <xdr:row>11</xdr:row>
      <xdr:rowOff>928613</xdr:rowOff>
    </xdr:to>
    <xdr:pic>
      <xdr:nvPicPr>
        <xdr:cNvPr id="4" name="Picture 4" descr="http://thumb9.shutterstock.com/display_pic_with_logo/224341/144749326/stock-photo-red-plastic-tubes-in-the-warehouse-144749326.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86354" y="4587875"/>
          <a:ext cx="1589883" cy="880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444499</xdr:colOff>
      <xdr:row>12</xdr:row>
      <xdr:rowOff>142875</xdr:rowOff>
    </xdr:from>
    <xdr:to>
      <xdr:col>9</xdr:col>
      <xdr:colOff>2116698</xdr:colOff>
      <xdr:row>12</xdr:row>
      <xdr:rowOff>1243013</xdr:rowOff>
    </xdr:to>
    <xdr:pic>
      <xdr:nvPicPr>
        <xdr:cNvPr id="5" name="Imagen 4"/>
        <xdr:cNvPicPr>
          <a:picLocks noChangeAspect="1"/>
        </xdr:cNvPicPr>
      </xdr:nvPicPr>
      <xdr:blipFill>
        <a:blip xmlns:r="http://schemas.openxmlformats.org/officeDocument/2006/relationships" r:embed="rId4"/>
        <a:stretch>
          <a:fillRect/>
        </a:stretch>
      </xdr:blipFill>
      <xdr:spPr>
        <a:xfrm>
          <a:off x="14160499" y="5627688"/>
          <a:ext cx="1672199" cy="1100138"/>
        </a:xfrm>
        <a:prstGeom prst="rect">
          <a:avLst/>
        </a:prstGeom>
      </xdr:spPr>
    </xdr:pic>
    <xdr:clientData/>
  </xdr:twoCellAnchor>
  <xdr:twoCellAnchor editAs="oneCell">
    <xdr:from>
      <xdr:col>9</xdr:col>
      <xdr:colOff>810668</xdr:colOff>
      <xdr:row>13</xdr:row>
      <xdr:rowOff>95250</xdr:rowOff>
    </xdr:from>
    <xdr:to>
      <xdr:col>9</xdr:col>
      <xdr:colOff>1816100</xdr:colOff>
      <xdr:row>13</xdr:row>
      <xdr:rowOff>984251</xdr:rowOff>
    </xdr:to>
    <xdr:pic>
      <xdr:nvPicPr>
        <xdr:cNvPr id="6" name="Picture 4" descr="http://thumb7.shutterstock.com/display_pic_with_logo/146392/146392,1214342639,1/stock-photo-oil-flows-in-a-vase-with-water-14152036.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526668" y="7016750"/>
          <a:ext cx="1005432" cy="889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104775</xdr:colOff>
      <xdr:row>16</xdr:row>
      <xdr:rowOff>571499</xdr:rowOff>
    </xdr:from>
    <xdr:to>
      <xdr:col>9</xdr:col>
      <xdr:colOff>2057401</xdr:colOff>
      <xdr:row>16</xdr:row>
      <xdr:rowOff>1761780</xdr:rowOff>
    </xdr:to>
    <xdr:pic>
      <xdr:nvPicPr>
        <xdr:cNvPr id="9" name="Imagen 8"/>
        <xdr:cNvPicPr/>
      </xdr:nvPicPr>
      <xdr:blipFill rotWithShape="1">
        <a:blip xmlns:r="http://schemas.openxmlformats.org/officeDocument/2006/relationships" r:embed="rId6"/>
        <a:srcRect l="18968" t="32223" r="41019" b="26244"/>
        <a:stretch/>
      </xdr:blipFill>
      <xdr:spPr bwMode="auto">
        <a:xfrm>
          <a:off x="13811250" y="13201649"/>
          <a:ext cx="1952626" cy="1190281"/>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314325</xdr:colOff>
      <xdr:row>21</xdr:row>
      <xdr:rowOff>95250</xdr:rowOff>
    </xdr:from>
    <xdr:to>
      <xdr:col>9</xdr:col>
      <xdr:colOff>1828800</xdr:colOff>
      <xdr:row>21</xdr:row>
      <xdr:rowOff>2057400</xdr:rowOff>
    </xdr:to>
    <xdr:pic>
      <xdr:nvPicPr>
        <xdr:cNvPr id="14" name="Imagen 13"/>
        <xdr:cNvPicPr/>
      </xdr:nvPicPr>
      <xdr:blipFill rotWithShape="1">
        <a:blip xmlns:r="http://schemas.openxmlformats.org/officeDocument/2006/relationships" r:embed="rId7"/>
        <a:srcRect l="26137" t="25055" r="46877" b="12759"/>
        <a:stretch/>
      </xdr:blipFill>
      <xdr:spPr bwMode="auto">
        <a:xfrm>
          <a:off x="14020800" y="23317200"/>
          <a:ext cx="1514475" cy="19621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420517</xdr:colOff>
      <xdr:row>22</xdr:row>
      <xdr:rowOff>114300</xdr:rowOff>
    </xdr:from>
    <xdr:to>
      <xdr:col>9</xdr:col>
      <xdr:colOff>1952624</xdr:colOff>
      <xdr:row>22</xdr:row>
      <xdr:rowOff>1714501</xdr:rowOff>
    </xdr:to>
    <xdr:pic>
      <xdr:nvPicPr>
        <xdr:cNvPr id="15" name="Picture 4" descr="http://thumb1.shutterstock.com/display_pic_with_logo/1195370/217246294/stock-photo-plastic-container-with-food-217246294.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126992" y="25527000"/>
          <a:ext cx="1532107" cy="16002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371475</xdr:colOff>
      <xdr:row>23</xdr:row>
      <xdr:rowOff>47625</xdr:rowOff>
    </xdr:from>
    <xdr:to>
      <xdr:col>9</xdr:col>
      <xdr:colOff>1733550</xdr:colOff>
      <xdr:row>23</xdr:row>
      <xdr:rowOff>2190750</xdr:rowOff>
    </xdr:to>
    <xdr:pic>
      <xdr:nvPicPr>
        <xdr:cNvPr id="16" name="Imagen 15"/>
        <xdr:cNvPicPr/>
      </xdr:nvPicPr>
      <xdr:blipFill rotWithShape="1">
        <a:blip xmlns:r="http://schemas.openxmlformats.org/officeDocument/2006/relationships" r:embed="rId9"/>
        <a:srcRect l="26477" t="19923" r="49253" b="12156"/>
        <a:stretch/>
      </xdr:blipFill>
      <xdr:spPr bwMode="auto">
        <a:xfrm>
          <a:off x="14077950" y="27555825"/>
          <a:ext cx="1362075" cy="21431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314325</xdr:colOff>
      <xdr:row>23</xdr:row>
      <xdr:rowOff>2190751</xdr:rowOff>
    </xdr:from>
    <xdr:to>
      <xdr:col>9</xdr:col>
      <xdr:colOff>2333625</xdr:colOff>
      <xdr:row>24</xdr:row>
      <xdr:rowOff>1743076</xdr:rowOff>
    </xdr:to>
    <xdr:pic>
      <xdr:nvPicPr>
        <xdr:cNvPr id="17" name="Imagen 16"/>
        <xdr:cNvPicPr/>
      </xdr:nvPicPr>
      <xdr:blipFill rotWithShape="1">
        <a:blip xmlns:r="http://schemas.openxmlformats.org/officeDocument/2006/relationships" r:embed="rId10"/>
        <a:srcRect l="22064" t="22339" r="41955" b="9137"/>
        <a:stretch/>
      </xdr:blipFill>
      <xdr:spPr bwMode="auto">
        <a:xfrm>
          <a:off x="14020800" y="29698951"/>
          <a:ext cx="2019300" cy="17907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0</xdr:colOff>
      <xdr:row>24</xdr:row>
      <xdr:rowOff>0</xdr:rowOff>
    </xdr:from>
    <xdr:to>
      <xdr:col>10</xdr:col>
      <xdr:colOff>1438275</xdr:colOff>
      <xdr:row>24</xdr:row>
      <xdr:rowOff>1838325</xdr:rowOff>
    </xdr:to>
    <xdr:pic>
      <xdr:nvPicPr>
        <xdr:cNvPr id="18" name="Imagen 17"/>
        <xdr:cNvPicPr/>
      </xdr:nvPicPr>
      <xdr:blipFill rotWithShape="1">
        <a:blip xmlns:r="http://schemas.openxmlformats.org/officeDocument/2006/relationships" r:embed="rId11"/>
        <a:srcRect l="24779" t="27169" r="49593" b="14570"/>
        <a:stretch/>
      </xdr:blipFill>
      <xdr:spPr bwMode="auto">
        <a:xfrm>
          <a:off x="16363950" y="29746575"/>
          <a:ext cx="1438275" cy="18383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361950</xdr:colOff>
      <xdr:row>15</xdr:row>
      <xdr:rowOff>76200</xdr:rowOff>
    </xdr:from>
    <xdr:to>
      <xdr:col>9</xdr:col>
      <xdr:colOff>2590800</xdr:colOff>
      <xdr:row>16</xdr:row>
      <xdr:rowOff>19050</xdr:rowOff>
    </xdr:to>
    <xdr:pic>
      <xdr:nvPicPr>
        <xdr:cNvPr id="19" name="Imagen 18"/>
        <xdr:cNvPicPr/>
      </xdr:nvPicPr>
      <xdr:blipFill rotWithShape="1">
        <a:blip xmlns:r="http://schemas.openxmlformats.org/officeDocument/2006/relationships" r:embed="rId11"/>
        <a:srcRect l="24779" t="27169" r="49593" b="14570"/>
        <a:stretch/>
      </xdr:blipFill>
      <xdr:spPr bwMode="auto">
        <a:xfrm>
          <a:off x="14077950" y="10477500"/>
          <a:ext cx="2228850" cy="22288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400050</xdr:colOff>
      <xdr:row>20</xdr:row>
      <xdr:rowOff>361950</xdr:rowOff>
    </xdr:from>
    <xdr:to>
      <xdr:col>9</xdr:col>
      <xdr:colOff>2400300</xdr:colOff>
      <xdr:row>20</xdr:row>
      <xdr:rowOff>1504950</xdr:rowOff>
    </xdr:to>
    <xdr:pic>
      <xdr:nvPicPr>
        <xdr:cNvPr id="22" name="Imagen 21"/>
        <xdr:cNvPicPr/>
      </xdr:nvPicPr>
      <xdr:blipFill rotWithShape="1">
        <a:blip xmlns:r="http://schemas.openxmlformats.org/officeDocument/2006/relationships" r:embed="rId12"/>
        <a:srcRect l="23082" t="31093" r="42804" b="37512"/>
        <a:stretch/>
      </xdr:blipFill>
      <xdr:spPr bwMode="auto">
        <a:xfrm>
          <a:off x="14116050" y="21907500"/>
          <a:ext cx="2000250" cy="11430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209550</xdr:colOff>
      <xdr:row>17</xdr:row>
      <xdr:rowOff>76200</xdr:rowOff>
    </xdr:from>
    <xdr:to>
      <xdr:col>9</xdr:col>
      <xdr:colOff>2305050</xdr:colOff>
      <xdr:row>17</xdr:row>
      <xdr:rowOff>2133600</xdr:rowOff>
    </xdr:to>
    <xdr:pic>
      <xdr:nvPicPr>
        <xdr:cNvPr id="23" name="Imagen 22"/>
        <xdr:cNvPicPr/>
      </xdr:nvPicPr>
      <xdr:blipFill rotWithShape="1">
        <a:blip xmlns:r="http://schemas.openxmlformats.org/officeDocument/2006/relationships" r:embed="rId13"/>
        <a:srcRect l="23761" t="30187" r="48405" b="21513"/>
        <a:stretch/>
      </xdr:blipFill>
      <xdr:spPr bwMode="auto">
        <a:xfrm>
          <a:off x="13925550" y="14973300"/>
          <a:ext cx="2095500" cy="20574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228600</xdr:colOff>
      <xdr:row>18</xdr:row>
      <xdr:rowOff>133350</xdr:rowOff>
    </xdr:from>
    <xdr:to>
      <xdr:col>9</xdr:col>
      <xdr:colOff>2286000</xdr:colOff>
      <xdr:row>18</xdr:row>
      <xdr:rowOff>2247900</xdr:rowOff>
    </xdr:to>
    <xdr:pic>
      <xdr:nvPicPr>
        <xdr:cNvPr id="24" name="Imagen 23"/>
        <xdr:cNvPicPr/>
      </xdr:nvPicPr>
      <xdr:blipFill rotWithShape="1">
        <a:blip xmlns:r="http://schemas.openxmlformats.org/officeDocument/2006/relationships" r:embed="rId14"/>
        <a:srcRect l="24609" t="27772" r="46368" b="10948"/>
        <a:stretch/>
      </xdr:blipFill>
      <xdr:spPr bwMode="auto">
        <a:xfrm>
          <a:off x="13944600" y="17183100"/>
          <a:ext cx="2057400" cy="21145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438150</xdr:colOff>
      <xdr:row>14</xdr:row>
      <xdr:rowOff>209550</xdr:rowOff>
    </xdr:from>
    <xdr:to>
      <xdr:col>9</xdr:col>
      <xdr:colOff>2552700</xdr:colOff>
      <xdr:row>14</xdr:row>
      <xdr:rowOff>1847850</xdr:rowOff>
    </xdr:to>
    <xdr:pic>
      <xdr:nvPicPr>
        <xdr:cNvPr id="25" name="Imagen 24"/>
        <xdr:cNvPicPr/>
      </xdr:nvPicPr>
      <xdr:blipFill rotWithShape="1">
        <a:blip xmlns:r="http://schemas.openxmlformats.org/officeDocument/2006/relationships" r:embed="rId15"/>
        <a:srcRect l="27449" t="25643" r="40720" b="20610"/>
        <a:stretch/>
      </xdr:blipFill>
      <xdr:spPr bwMode="auto">
        <a:xfrm>
          <a:off x="14154150" y="8305800"/>
          <a:ext cx="2114550" cy="16383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247650</xdr:colOff>
      <xdr:row>19</xdr:row>
      <xdr:rowOff>370855</xdr:rowOff>
    </xdr:from>
    <xdr:to>
      <xdr:col>9</xdr:col>
      <xdr:colOff>2438400</xdr:colOff>
      <xdr:row>19</xdr:row>
      <xdr:rowOff>1875487</xdr:rowOff>
    </xdr:to>
    <xdr:pic>
      <xdr:nvPicPr>
        <xdr:cNvPr id="20" name="Imagen 19"/>
        <xdr:cNvPicPr>
          <a:picLocks noChangeAspect="1"/>
        </xdr:cNvPicPr>
      </xdr:nvPicPr>
      <xdr:blipFill rotWithShape="1">
        <a:blip xmlns:r="http://schemas.openxmlformats.org/officeDocument/2006/relationships" r:embed="rId16"/>
        <a:srcRect l="24033" t="27949" r="42510" b="38601"/>
        <a:stretch/>
      </xdr:blipFill>
      <xdr:spPr>
        <a:xfrm>
          <a:off x="13963650" y="19744705"/>
          <a:ext cx="2190750" cy="1504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20" activePane="bottomLeft" state="frozen"/>
      <selection pane="bottomLeft" activeCell="J20" sqref="J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82.5" customHeight="1" x14ac:dyDescent="0.25">
      <c r="A10" s="12" t="str">
        <f>IF(OR(B10&lt;&gt;"",J10&lt;&gt;""),"IMG01","")</f>
        <v>IMG01</v>
      </c>
      <c r="B10" s="62">
        <v>61266196</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CN_11_11_REC90_IMG01.jpg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08" customHeight="1" x14ac:dyDescent="0.25">
      <c r="A11" s="12" t="str">
        <f t="shared" ref="A11:A18" si="3">IF(OR(B11&lt;&gt;"",J11&lt;&gt;""),CONCATENATE(LEFT(A10,3),IF(MID(A10,4,2)+1&lt;10,CONCATENATE("0",MID(A10,4,2)+1))),"")</f>
        <v>IMG02</v>
      </c>
      <c r="B11" s="62">
        <v>131939336</v>
      </c>
      <c r="C11" s="20" t="str">
        <f t="shared" si="0"/>
        <v>Recurso F6</v>
      </c>
      <c r="D11" s="63" t="s">
        <v>190</v>
      </c>
      <c r="E11" s="63" t="s">
        <v>150</v>
      </c>
      <c r="F11" s="13" t="str">
        <f t="shared" ref="F11:F74" ca="1" si="4">IF(OR(B11&lt;&gt;"",J11&lt;&gt;""),CONCATENATE($C$7,"_",$A11,IF($G$4="Cuaderno de Estudio","_small",CONCATENATE(IF(I11="","","n"),IF(LEFT($G$5,1)="F",".jpg",".png")))),"")</f>
        <v>CN_11_11_REC90_IMG02.jpg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74.25" customHeight="1" x14ac:dyDescent="0.25">
      <c r="A12" s="12" t="str">
        <f t="shared" si="3"/>
        <v>IMG03</v>
      </c>
      <c r="B12" s="62">
        <v>144749326</v>
      </c>
      <c r="C12" s="20" t="str">
        <f t="shared" si="0"/>
        <v>Recurso F6</v>
      </c>
      <c r="D12" s="63" t="s">
        <v>190</v>
      </c>
      <c r="E12" s="63" t="s">
        <v>150</v>
      </c>
      <c r="F12" s="13" t="str">
        <f t="shared" ca="1" si="4"/>
        <v>CN_11_11_REC90_IMG03.jpg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13.25" customHeight="1" x14ac:dyDescent="0.25">
      <c r="A13" s="12" t="str">
        <f t="shared" si="3"/>
        <v>IMG04</v>
      </c>
      <c r="B13" s="62">
        <v>159230876</v>
      </c>
      <c r="C13" s="20" t="str">
        <f t="shared" si="0"/>
        <v>Recurso F6</v>
      </c>
      <c r="D13" s="63" t="s">
        <v>190</v>
      </c>
      <c r="E13" s="63" t="s">
        <v>155</v>
      </c>
      <c r="F13" s="13" t="str">
        <f t="shared" ca="1" si="4"/>
        <v>CN_11_11_REC90_IMG04n.jpg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CN_11_11_REC90_IMG04a.jpg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ht="87" customHeight="1" x14ac:dyDescent="0.25">
      <c r="A14" s="12" t="str">
        <f t="shared" si="3"/>
        <v>IMG05</v>
      </c>
      <c r="B14" s="62">
        <v>14152036</v>
      </c>
      <c r="C14" s="20" t="str">
        <f t="shared" si="0"/>
        <v>Recurso F6</v>
      </c>
      <c r="D14" s="63" t="s">
        <v>190</v>
      </c>
      <c r="E14" s="63" t="s">
        <v>155</v>
      </c>
      <c r="F14" s="13" t="str">
        <f t="shared" ca="1" si="4"/>
        <v>CN_11_11_REC90_IMG05n.jpg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CN_11_11_REC90_IMG05a.jpg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c r="O14" s="2" t="str">
        <f>'Definición técnica de imagenes'!A22</f>
        <v>F6</v>
      </c>
    </row>
    <row r="15" spans="1:16" s="11" customFormat="1" ht="181.5" customHeight="1" x14ac:dyDescent="0.25">
      <c r="A15" s="12" t="str">
        <f t="shared" si="3"/>
        <v>IMG06</v>
      </c>
      <c r="B15" s="62" t="s">
        <v>191</v>
      </c>
      <c r="C15" s="20" t="str">
        <f t="shared" si="0"/>
        <v>Recurso F6</v>
      </c>
      <c r="D15" s="63" t="s">
        <v>192</v>
      </c>
      <c r="E15" s="63" t="s">
        <v>155</v>
      </c>
      <c r="F15" s="13" t="str">
        <f t="shared" ca="1" si="4"/>
        <v>CN_11_11_REC90_IMG06n.jpg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CN_11_11_REC90_IMG06a.jpg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193</v>
      </c>
      <c r="O15" s="2" t="str">
        <f>'Definición técnica de imagenes'!A24</f>
        <v>F6B</v>
      </c>
    </row>
    <row r="16" spans="1:16" s="11" customFormat="1" ht="180" customHeight="1" x14ac:dyDescent="0.3">
      <c r="A16" s="12" t="str">
        <f t="shared" si="3"/>
        <v>IMG07</v>
      </c>
      <c r="B16" s="62" t="s">
        <v>191</v>
      </c>
      <c r="C16" s="20" t="str">
        <f t="shared" si="0"/>
        <v>Recurso F6</v>
      </c>
      <c r="D16" s="63" t="s">
        <v>192</v>
      </c>
      <c r="E16" s="63" t="s">
        <v>155</v>
      </c>
      <c r="F16" s="13" t="str">
        <f t="shared" ca="1" si="4"/>
        <v>CN_11_11_REC90_IMG07n.jpg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CN_11_11_REC90_IMG07a.jpg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194</v>
      </c>
      <c r="O16" s="2" t="str">
        <f>'Definición técnica de imagenes'!A25</f>
        <v>F7</v>
      </c>
    </row>
    <row r="17" spans="1:15" s="11" customFormat="1" ht="174" customHeight="1" x14ac:dyDescent="0.25">
      <c r="A17" s="12" t="str">
        <f t="shared" si="3"/>
        <v>IMG08</v>
      </c>
      <c r="B17" s="62" t="s">
        <v>191</v>
      </c>
      <c r="C17" s="20" t="str">
        <f t="shared" si="0"/>
        <v>Recurso F6</v>
      </c>
      <c r="D17" s="63" t="s">
        <v>192</v>
      </c>
      <c r="E17" s="63" t="s">
        <v>155</v>
      </c>
      <c r="F17" s="13" t="str">
        <f t="shared" ca="1" si="4"/>
        <v>CN_11_11_REC90_IMG08n.jpg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CN_11_11_REC90_IMG08a.jpg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193</v>
      </c>
      <c r="O17" s="2" t="str">
        <f>'Definición técnica de imagenes'!A27</f>
        <v>F7B</v>
      </c>
    </row>
    <row r="18" spans="1:15" s="11" customFormat="1" ht="169.5" customHeight="1" x14ac:dyDescent="0.25">
      <c r="A18" s="12" t="str">
        <f t="shared" si="3"/>
        <v>IMG09</v>
      </c>
      <c r="B18" s="62" t="s">
        <v>191</v>
      </c>
      <c r="C18" s="20" t="str">
        <f t="shared" si="0"/>
        <v>Recurso F6</v>
      </c>
      <c r="D18" s="63" t="s">
        <v>192</v>
      </c>
      <c r="E18" s="63" t="s">
        <v>155</v>
      </c>
      <c r="F18" s="13" t="str">
        <f t="shared" ca="1" si="4"/>
        <v>CN_11_11_REC90_IMG09n.jpg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CN_11_11_REC90_IMG09a.jpg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c r="O18" s="2" t="str">
        <f>'Definición técnica de imagenes'!A30</f>
        <v>F8</v>
      </c>
    </row>
    <row r="19" spans="1:15" s="11" customFormat="1" ht="183" customHeight="1" x14ac:dyDescent="0.3">
      <c r="A19" s="12" t="str">
        <f t="shared" ref="A19:A50" si="6">IF(OR(B19&lt;&gt;"",J19&lt;&gt;""),CONCATENATE(LEFT(A18,3),IF(MID(A18,4,2)+1&lt;10,CONCATENATE("0",MID(A18,4,2)+1),MID(A18,4,2)+1)),"")</f>
        <v>IMG10</v>
      </c>
      <c r="B19" s="62" t="s">
        <v>191</v>
      </c>
      <c r="C19" s="20" t="str">
        <f t="shared" si="0"/>
        <v>Recurso F6</v>
      </c>
      <c r="D19" s="63" t="s">
        <v>192</v>
      </c>
      <c r="E19" s="63" t="s">
        <v>155</v>
      </c>
      <c r="F19" s="13" t="str">
        <f t="shared" ca="1" si="4"/>
        <v>CN_11_11_REC90_IMG10n.jpg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CN_11_11_REC90_IMG10a.jpg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t="s">
        <v>195</v>
      </c>
      <c r="O19" s="2" t="str">
        <f>'Definición técnica de imagenes'!A31</f>
        <v>F10</v>
      </c>
    </row>
    <row r="20" spans="1:15" s="11" customFormat="1" ht="171" customHeight="1" x14ac:dyDescent="0.25">
      <c r="A20" s="12" t="str">
        <f t="shared" si="6"/>
        <v>IMG11</v>
      </c>
      <c r="B20" s="62" t="s">
        <v>191</v>
      </c>
      <c r="C20" s="20" t="str">
        <f t="shared" si="0"/>
        <v>Recurso F6</v>
      </c>
      <c r="D20" s="63" t="s">
        <v>192</v>
      </c>
      <c r="E20" s="63" t="s">
        <v>155</v>
      </c>
      <c r="F20" s="13" t="str">
        <f t="shared" ca="1" si="4"/>
        <v>CN_11_11_REC90_IMG11n.jpg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CN_11_11_REC90_IMG11a.jpg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196</v>
      </c>
      <c r="O20" s="2" t="str">
        <f>'Definición técnica de imagenes'!A32</f>
        <v>F10B</v>
      </c>
    </row>
    <row r="21" spans="1:15" s="11" customFormat="1" ht="136.5" customHeight="1" x14ac:dyDescent="0.25">
      <c r="A21" s="12" t="str">
        <f t="shared" si="6"/>
        <v>IMG12</v>
      </c>
      <c r="B21" s="62" t="s">
        <v>191</v>
      </c>
      <c r="C21" s="20" t="str">
        <f t="shared" si="0"/>
        <v>Recurso F6</v>
      </c>
      <c r="D21" s="63" t="s">
        <v>192</v>
      </c>
      <c r="E21" s="63" t="s">
        <v>155</v>
      </c>
      <c r="F21" s="13" t="str">
        <f t="shared" ca="1" si="4"/>
        <v>CN_11_11_REC90_IMG12n.jpg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CN_11_11_REC90_IMG12a.jpg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196</v>
      </c>
      <c r="O21" s="2" t="str">
        <f>'Definición técnica de imagenes'!A33</f>
        <v>F11</v>
      </c>
    </row>
    <row r="22" spans="1:15" s="11" customFormat="1" ht="172.5" customHeight="1" x14ac:dyDescent="0.25">
      <c r="A22" s="12" t="str">
        <f t="shared" si="6"/>
        <v>IMG13</v>
      </c>
      <c r="B22" s="62" t="s">
        <v>197</v>
      </c>
      <c r="C22" s="20" t="str">
        <f t="shared" si="0"/>
        <v>Recurso F6</v>
      </c>
      <c r="D22" s="63" t="s">
        <v>192</v>
      </c>
      <c r="E22" s="63" t="s">
        <v>155</v>
      </c>
      <c r="F22" s="13" t="str">
        <f t="shared" ca="1" si="4"/>
        <v>CN_11_11_REC90_IMG13n.jpg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CN_11_11_REC90_IMG13a.jpg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9"/>
      <c r="O22" s="2" t="str">
        <f>'Definición técnica de imagenes'!A34</f>
        <v>F12</v>
      </c>
    </row>
    <row r="23" spans="1:15" s="11" customFormat="1" ht="165" customHeight="1" x14ac:dyDescent="0.25">
      <c r="A23" s="12" t="str">
        <f t="shared" si="6"/>
        <v>IMG14</v>
      </c>
      <c r="B23" s="62">
        <v>217246294</v>
      </c>
      <c r="C23" s="20" t="str">
        <f t="shared" si="0"/>
        <v>Recurso F6</v>
      </c>
      <c r="D23" s="63" t="s">
        <v>190</v>
      </c>
      <c r="E23" s="63" t="s">
        <v>155</v>
      </c>
      <c r="F23" s="13" t="str">
        <f t="shared" ca="1" si="4"/>
        <v>CN_11_11_REC90_IMG14n.jpg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CN_11_11_REC90_IMG14a.jpg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4"/>
      <c r="O23" s="2" t="str">
        <f>'Definición técnica de imagenes'!A35</f>
        <v>F13</v>
      </c>
    </row>
    <row r="24" spans="1:15" s="11" customFormat="1" ht="176.25" customHeight="1" x14ac:dyDescent="0.25">
      <c r="A24" s="12" t="str">
        <f t="shared" si="6"/>
        <v>IMG15</v>
      </c>
      <c r="B24" s="62" t="s">
        <v>191</v>
      </c>
      <c r="C24" s="20" t="str">
        <f t="shared" si="0"/>
        <v>Recurso F6</v>
      </c>
      <c r="D24" s="63" t="s">
        <v>192</v>
      </c>
      <c r="E24" s="63" t="s">
        <v>155</v>
      </c>
      <c r="F24" s="13" t="str">
        <f t="shared" ca="1" si="4"/>
        <v>CN_11_11_REC90_IMG15n.jpg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CN_11_11_REC90_IMG15a.jpg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5" t="s">
        <v>198</v>
      </c>
      <c r="O24" s="2" t="str">
        <f>'Definición técnica de imagenes'!A37</f>
        <v>F13B</v>
      </c>
    </row>
    <row r="25" spans="1:15" s="11" customFormat="1" ht="147.75" customHeight="1" x14ac:dyDescent="0.25">
      <c r="A25" s="12" t="str">
        <f t="shared" si="6"/>
        <v>IMG16</v>
      </c>
      <c r="B25" s="62" t="s">
        <v>199</v>
      </c>
      <c r="C25" s="20" t="str">
        <f t="shared" si="0"/>
        <v>Recurso F6</v>
      </c>
      <c r="D25" s="63" t="s">
        <v>192</v>
      </c>
      <c r="E25" s="63" t="s">
        <v>155</v>
      </c>
      <c r="F25" s="13" t="str">
        <f t="shared" ca="1" si="4"/>
        <v>CN_11_11_REC90_IMG16n.jpg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CN_11_11_REC90_IMG16a.jpg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c r="K25" s="64" t="s">
        <v>200</v>
      </c>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2016-01-30T21:37:23Z</dcterms:modified>
</cp:coreProperties>
</file>