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5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F12" i="1"/>
  <c r="G12" i="1" s="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<sst xmlns="http://schemas.openxmlformats.org/spreadsheetml/2006/main" count="400" uniqueCount="199">
  <si>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</si>
  <si>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</si>
  <si>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</si>
  <si>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</si>
  <si>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</si>
  <si>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</si>
  <si>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</si>
  <si>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</si>
  <si>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</si>
  <si>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</si>
  <si>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</si>
  <si>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</si>
  <si>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</si>
  <si>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</si>
  <si>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</si>
  <si>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</si>
  <si>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</si>
  <si>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</si>
  <si>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</si>
  <si>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</si>
  <si>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</si>
  <si>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</si>
  <si>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</si>
  <si>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</si>
  <si>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</si>
  <si>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</si>
  <si>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</si>
  <si>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</si>
  <si>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</si>
  <si>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</si>
  <si>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</si>
  <si>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</si>
  <si>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</si>
  <si>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</si>
  <si>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</si>
  <si>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</si>
  <si>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</si>
  <si>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</si>
  <si>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</si>
  <si>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</si>
  <si>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</si>
  <si>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</si>
  <si>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</si>
  <si>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</si>
  <si>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</si>
  <si>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</si>
  <si>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</si>
  <si>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</si>
  <si>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</si>
  <si>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</si>
  <si>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</si>
  <si>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</si>
  <si>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</si>
  <si>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</si>
  <si>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</si>
  <si>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</si>
  <si>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</si>
  <si>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</si>
  <si>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</si>
  <si>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</si>
  <si>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</si>
  <si>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</si>
  <si>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</si>
  <si>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</si>
  <si>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</si>
  <si>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</si>
  <si>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</si>
  <si>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</si>
  <si>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</si>
  <si>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</si>
  <si>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</si>
  <si>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</si>
  <si>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</si>
  <si>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</si>
  <si>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</si>
  <si>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</si>
  <si>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</si>
  <si>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</si>
  <si>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</si>
  <si>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</si>
  <si>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</si>
  <si>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</si>
  <si>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</si>
  <si>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</si>
  <si>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</si>
  <si>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</si>
  <si>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</si>
  <si>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</si>
  <si>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</si>
  <si>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</si>
  <si>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</si>
  <si>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</si>
  <si>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</si>
  <si>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</si>
  <si>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</si>
  <si>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</si>
  <si>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</si>
  <si>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</si>
  <si>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</si>
  <si>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</si>
  <si>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</si>
  <si>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</si>
  <si>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</si>
  <si>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</si>
  <si>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</si>
  <si>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</si>
  <si>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</si>
  <si>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</si>
  <si>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</si>
  <si>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</si>
  <si>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</si>
  <si>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</si>
  <si>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</si>
  <si>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</si>
  <si>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</si>
  <si>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</si>
  <si>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</si>
  <si>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</si>
  <si>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</si>
  <si>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</si>
  <si>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</si>
  <si>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</si>
  <si>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</si>
  <si>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</si>
  <si>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</si>
  <si>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</si>
  <si>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</si>
  <si>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</si>
  <si>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</si>
  <si>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</si>
  <si>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</si>
  <si>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</si>
  <si>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</si>
  <si>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</si>
  <si>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</si>
  <si>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</si>
  <si>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</si>
  <si>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</si>
  <si>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</si>
  <si>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</si>
  <si>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</si>
  <si>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</si>
  <si>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</si>
  <si>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</si>
  <si>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</si>
  <si>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</si>
  <si>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</si>
  <si>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</si>
  <si>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</si>
  <si>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</si>
  <si>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</si>
  <si>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</si>
  <si>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</si>
  <si>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</si>
  <si>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</si>
  <si>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</si>
  <si>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</si>
  <si>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</si>
  <si>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</si>
  <si>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</si>
  <si>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</si>
  <si>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</si>
  <si>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</si>
  <si>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</si>
  <si>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</si>
  <si>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</si>
  <si>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</si>
  <si>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</si>
  <si>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</si>
  <si>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</si>
  <si>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</si>
  <si>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</si>
  <si>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</si>
  <si>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</si>
  <si>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</si>
  <si>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</si>
  <si>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</si>
  <si>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</si>
  <si>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</si>
  <si>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</si>
  <si>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</si>
  <si>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</si>
  <si>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</si>
  <si>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</si>
  <si>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</si>
  <si>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</si>
  <si>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</si>
  <si>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</si>
  <si>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disoluciones</t>
  </si>
  <si>
    <t>CN_10_15_REC210</t>
  </si>
  <si>
    <t>Fotografía</t>
  </si>
  <si>
    <t>VER DESCRIPCIÓN Y OBSERVACIONES</t>
  </si>
  <si>
    <t>Ilustración</t>
  </si>
  <si>
    <t xml:space="preserve"> 365992604 </t>
  </si>
  <si>
    <t>DEJAR ESPACIO EN BLANCO EN LA PARTE SUPERIOR, PARA TITULO</t>
  </si>
  <si>
    <t>DEJAR PLANTILLA EN BLANCO EN LA MITAD IZQUIERDA PARA TEXTO</t>
  </si>
  <si>
    <t>REALIZAR ILUSTRACIÓN IGUAL A LA IMAGEN GUÍA. DEJAR PLANTILLA EN BLANCO EN LA MITAD IZQUIERDA PARA TEXTO</t>
  </si>
  <si>
    <t>REALIZAR ILUSTRACIÓN IGUAL A LA IMAGEN GUÍA. ADAPTADO DE 391233595. SHUTTERSTOCK. DEJAR PLANTILLA EN BLANCO EN LA MITAD IZQUIERDA PARA TEXTO</t>
  </si>
  <si>
    <t>REALIZAR ILUSTRACIÓN IGUAL A LA IMAGEN GUÍA. DEJAR PLANTILLA EN BLANCO.DEJAR PLANTILLA EN BLANCO EN LA MITAD IZQUIERDA PARA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</si>
</sst>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u/>
      <sz val="9.25"/>
      <color theme="10"/>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4" fillId="0" borderId="0" applyNumberFormat="0" applyFill="0" applyBorder="0" applyAlignment="0" applyProtection="0">
      <alignment vertical="top"/>
      <protection locked="0"/>
    </xf>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51" applyAlignment="1" applyProtection="1">
      <alignment horizontal="left"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432954</xdr:colOff>
      <xdr:row>9</xdr:row>
      <xdr:rowOff>49481</xdr:rowOff>
    </xdr:from>
    <xdr:to>
      <xdr:col>9</xdr:col>
      <xdr:colOff>2238993</xdr:colOff>
      <xdr:row>10</xdr:row>
      <xdr:rowOff>165</xdr:rowOff>
    </xdr:to>
    <xdr:pic>
      <xdr:nvPicPr>
        <xdr:cNvPr id="2" name="Picture 2" descr="http://thumb1.shutterstock.com/display_pic_with_logo/376831/289838774/stock-photo-mayonnaise-in-bowl-on-wooden-table-28983877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14318" y="2177143"/>
          <a:ext cx="1806039" cy="1348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606136</xdr:colOff>
      <xdr:row>10</xdr:row>
      <xdr:rowOff>61851</xdr:rowOff>
    </xdr:from>
    <xdr:to>
      <xdr:col>9</xdr:col>
      <xdr:colOff>2028701</xdr:colOff>
      <xdr:row>10</xdr:row>
      <xdr:rowOff>1547642</xdr:rowOff>
    </xdr:to>
    <xdr:pic>
      <xdr:nvPicPr>
        <xdr:cNvPr id="3" name="Picture 2" descr="http://thumb9.shutterstock.com/display_pic_with_logo/62245/62245,1237399770,166/stock-photo-a-stack-of-pumice-stones-against-a-white-background-26919718.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00" y="3587338"/>
          <a:ext cx="1422565" cy="1485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507175</xdr:colOff>
      <xdr:row>11</xdr:row>
      <xdr:rowOff>160812</xdr:rowOff>
    </xdr:from>
    <xdr:to>
      <xdr:col>9</xdr:col>
      <xdr:colOff>2312389</xdr:colOff>
      <xdr:row>11</xdr:row>
      <xdr:rowOff>1600972</xdr:rowOff>
    </xdr:to>
    <xdr:pic>
      <xdr:nvPicPr>
        <xdr:cNvPr id="4" name="Picture 2" descr="http://thumb101.shutterstock.com/display_pic_with_logo/679837/156421997/stock-photo-dense-black-cloud-with-a-blanket-of-smoke-156421997.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88539" y="5343896"/>
          <a:ext cx="1805214" cy="1440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37111</xdr:colOff>
      <xdr:row>12</xdr:row>
      <xdr:rowOff>160812</xdr:rowOff>
    </xdr:from>
    <xdr:to>
      <xdr:col>9</xdr:col>
      <xdr:colOff>2628252</xdr:colOff>
      <xdr:row>12</xdr:row>
      <xdr:rowOff>1731819</xdr:rowOff>
    </xdr:to>
    <xdr:pic>
      <xdr:nvPicPr>
        <xdr:cNvPr id="5" name="Picture 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8475" y="7050974"/>
          <a:ext cx="2591141" cy="157100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284513</xdr:colOff>
      <xdr:row>13</xdr:row>
      <xdr:rowOff>61851</xdr:rowOff>
    </xdr:from>
    <xdr:to>
      <xdr:col>9</xdr:col>
      <xdr:colOff>2375065</xdr:colOff>
      <xdr:row>13</xdr:row>
      <xdr:rowOff>1548466</xdr:rowOff>
    </xdr:to>
    <xdr:pic>
      <xdr:nvPicPr>
        <xdr:cNvPr id="6" name="Picture 2" descr="http://thumb7.shutterstock.com/display_pic_with_logo/514156/342112115/stock-photo-cropped-image-of-young-woman-s-hand-pouring-detergent-in-lid-with-washing-machine-in-background-342112115.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65877" y="8733312"/>
          <a:ext cx="2090552" cy="148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519546</xdr:colOff>
      <xdr:row>14</xdr:row>
      <xdr:rowOff>24740</xdr:rowOff>
    </xdr:from>
    <xdr:to>
      <xdr:col>9</xdr:col>
      <xdr:colOff>1991591</xdr:colOff>
      <xdr:row>14</xdr:row>
      <xdr:rowOff>1943902</xdr:rowOff>
    </xdr:to>
    <xdr:pic>
      <xdr:nvPicPr>
        <xdr:cNvPr id="7" name="6 Imagen"/>
        <xdr:cNvPicPr>
          <a:picLocks noChangeAspect="1"/>
        </xdr:cNvPicPr>
      </xdr:nvPicPr>
      <xdr:blipFill>
        <a:blip xmlns:r="http://schemas.openxmlformats.org/officeDocument/2006/relationships" r:embed="rId6"/>
        <a:stretch>
          <a:fillRect/>
        </a:stretch>
      </xdr:blipFill>
      <xdr:spPr>
        <a:xfrm>
          <a:off x="14200910" y="10341428"/>
          <a:ext cx="1472045" cy="1919162"/>
        </a:xfrm>
        <a:prstGeom prst="rect">
          <a:avLst/>
        </a:prstGeom>
      </xdr:spPr>
    </xdr:pic>
    <xdr:clientData/>
  </xdr:twoCellAnchor>
  <xdr:twoCellAnchor editAs="oneCell">
    <xdr:from>
      <xdr:col>9</xdr:col>
      <xdr:colOff>507175</xdr:colOff>
      <xdr:row>15</xdr:row>
      <xdr:rowOff>37110</xdr:rowOff>
    </xdr:from>
    <xdr:to>
      <xdr:col>9</xdr:col>
      <xdr:colOff>2360352</xdr:colOff>
      <xdr:row>15</xdr:row>
      <xdr:rowOff>1552597</xdr:rowOff>
    </xdr:to>
    <xdr:pic>
      <xdr:nvPicPr>
        <xdr:cNvPr id="8" name="Picture 2" descr="http://thumb1.shutterstock.com/display_pic_with_logo/2320646/365992604/stock-photo-cosmetics-hair-gel-in-a-plastic-cosmetics-container-365992604.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88539" y="12357759"/>
          <a:ext cx="1853177" cy="1515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111331</xdr:colOff>
      <xdr:row>16</xdr:row>
      <xdr:rowOff>49480</xdr:rowOff>
    </xdr:from>
    <xdr:to>
      <xdr:col>9</xdr:col>
      <xdr:colOff>2618719</xdr:colOff>
      <xdr:row>16</xdr:row>
      <xdr:rowOff>1345624</xdr:rowOff>
    </xdr:to>
    <xdr:pic>
      <xdr:nvPicPr>
        <xdr:cNvPr id="9" name="Picture 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92695" y="13965876"/>
          <a:ext cx="2507388" cy="129614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519546</xdr:colOff>
      <xdr:row>17</xdr:row>
      <xdr:rowOff>111331</xdr:rowOff>
    </xdr:from>
    <xdr:to>
      <xdr:col>9</xdr:col>
      <xdr:colOff>2152403</xdr:colOff>
      <xdr:row>17</xdr:row>
      <xdr:rowOff>1510924</xdr:rowOff>
    </xdr:to>
    <xdr:pic>
      <xdr:nvPicPr>
        <xdr:cNvPr id="10" name="Picture 2" descr="https://mendezfrank.files.wordpress.com/2014/11/movimiento-browniano.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200910" y="15437922"/>
          <a:ext cx="1632857" cy="1399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470066</xdr:colOff>
      <xdr:row>18</xdr:row>
      <xdr:rowOff>83771</xdr:rowOff>
    </xdr:from>
    <xdr:to>
      <xdr:col>9</xdr:col>
      <xdr:colOff>2115293</xdr:colOff>
      <xdr:row>18</xdr:row>
      <xdr:rowOff>1763801</xdr:rowOff>
    </xdr:to>
    <xdr:pic>
      <xdr:nvPicPr>
        <xdr:cNvPr id="11" name="Picture 2" descr="https://loshijosdegudinio.files.wordpress.com/2015/05/floculacic3b3n-520.png?w=560&amp;h=57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151430" y="16968998"/>
          <a:ext cx="1645227" cy="16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6919718/stock-photo-a-stack-of-pumice-stones-against-a-white-background.html?src=591eF6RwiUafzn-81ujkjA-1-5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77" zoomScaleNormal="77" zoomScalePageLayoutView="140" workbookViewId="0">
      <pane ySplit="9" topLeftCell="A19"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10.25" customHeight="1" x14ac:dyDescent="0.25">
      <c r="A10" s="12" t="str">
        <f>IF(OR(B10&lt;&gt;"",J10&lt;&gt;""),"IMG01","")</f>
        <v>IMG01</v>
      </c>
      <c r="B10" s="62">
        <v>289838774</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CN_10_15_REC210_IMG01.png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194</v>
      </c>
      <c r="O10" s="2" t="str">
        <f>'Definición técnica de imagenes'!A12</f>
        <v>M12D</v>
      </c>
    </row>
    <row r="11" spans="1:16" s="11" customFormat="1" ht="130.5" customHeight="1" x14ac:dyDescent="0.25">
      <c r="A11" s="12" t="str">
        <f t="shared" ref="A11:A18" si="3">IF(OR(B11&lt;&gt;"",J11&lt;&gt;""),CONCATENATE(LEFT(A10,3),IF(MID(A10,4,2)+1&lt;10,CONCATENATE("0",MID(A10,4,2)+1))),"")</f>
        <v>IMG02</v>
      </c>
      <c r="B11" s="78">
        <v>26919718</v>
      </c>
      <c r="C11" s="20" t="str">
        <f t="shared" si="0"/>
        <v>Recurso Diaporama F1</v>
      </c>
      <c r="D11" s="63" t="s">
        <v>190</v>
      </c>
      <c r="E11" s="63" t="s">
        <v>155</v>
      </c>
      <c r="F11" s="13" t="str">
        <f t="shared" ref="F11:F74" ca="1" si="4">IF(OR(B11&lt;&gt;"",J11&lt;&gt;""),CONCATENATE($C$7,"_",$A11,IF($G$4="Cuaderno de Estudio","_small",CONCATENATE(IF(I11="","","n"),IF(LEFT($G$5,1)="F",".jpg",".png")))),"")</f>
        <v>CN_10_15_REC210_IMG02.png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195</v>
      </c>
      <c r="O11" s="2" t="str">
        <f>'Definición técnica de imagenes'!A13</f>
        <v>M101</v>
      </c>
    </row>
    <row r="12" spans="1:16" s="11" customFormat="1" ht="134.25" customHeight="1" x14ac:dyDescent="0.25">
      <c r="A12" s="12" t="str">
        <f t="shared" si="3"/>
        <v>IMG03</v>
      </c>
      <c r="B12" s="62">
        <v>156421997</v>
      </c>
      <c r="C12" s="20" t="str">
        <f t="shared" si="0"/>
        <v>Recurso Diaporama F1</v>
      </c>
      <c r="D12" s="63" t="s">
        <v>190</v>
      </c>
      <c r="E12" s="63" t="s">
        <v>155</v>
      </c>
      <c r="F12" s="13" t="str">
        <f t="shared" ca="1" si="4"/>
        <v>CN_10_15_REC210_IMG03.png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195</v>
      </c>
      <c r="O12" s="2" t="str">
        <f>'Definición técnica de imagenes'!A18</f>
        <v>Diaporama F1</v>
      </c>
    </row>
    <row r="13" spans="1:16" s="11" customFormat="1" ht="140.25" customHeight="1" x14ac:dyDescent="0.25">
      <c r="A13" s="12" t="str">
        <f t="shared" si="3"/>
        <v>IMG04</v>
      </c>
      <c r="B13" s="62" t="s">
        <v>191</v>
      </c>
      <c r="C13" s="20" t="str">
        <f t="shared" si="0"/>
        <v>Recurso Diaporama F1</v>
      </c>
      <c r="D13" s="63" t="s">
        <v>192</v>
      </c>
      <c r="E13" s="63" t="s">
        <v>155</v>
      </c>
      <c r="F13" s="13" t="str">
        <f t="shared" ca="1" si="4"/>
        <v>CN_10_15_REC210_IMG04.png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195</v>
      </c>
      <c r="O13" s="2" t="str">
        <f>'Definición técnica de imagenes'!A19</f>
        <v>F4</v>
      </c>
    </row>
    <row r="14" spans="1:16" s="11" customFormat="1" ht="129.75" customHeight="1" x14ac:dyDescent="0.25">
      <c r="A14" s="12" t="str">
        <f t="shared" si="3"/>
        <v>IMG05</v>
      </c>
      <c r="B14" s="62">
        <v>342112115</v>
      </c>
      <c r="C14" s="20" t="str">
        <f t="shared" si="0"/>
        <v>Recurso Diaporama F1</v>
      </c>
      <c r="D14" s="63" t="s">
        <v>190</v>
      </c>
      <c r="E14" s="63" t="s">
        <v>155</v>
      </c>
      <c r="F14" s="13" t="str">
        <f t="shared" ca="1" si="4"/>
        <v>CN_10_15_REC210_IMG05.png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195</v>
      </c>
      <c r="O14" s="2" t="str">
        <f>'Definición técnica de imagenes'!A22</f>
        <v>F6</v>
      </c>
    </row>
    <row r="15" spans="1:16" s="11" customFormat="1" ht="158.25" customHeight="1" x14ac:dyDescent="0.25">
      <c r="A15" s="12" t="str">
        <f t="shared" si="3"/>
        <v>IMG06</v>
      </c>
      <c r="B15" s="62" t="s">
        <v>191</v>
      </c>
      <c r="C15" s="20" t="str">
        <f t="shared" si="0"/>
        <v>Recurso Diaporama F1</v>
      </c>
      <c r="D15" s="63" t="s">
        <v>192</v>
      </c>
      <c r="E15" s="63" t="s">
        <v>155</v>
      </c>
      <c r="F15" s="13" t="str">
        <f t="shared" ca="1" si="4"/>
        <v>CN_10_15_REC210_IMG06.png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196</v>
      </c>
      <c r="O15" s="2" t="str">
        <f>'Definición técnica de imagenes'!A24</f>
        <v>F6B</v>
      </c>
    </row>
    <row r="16" spans="1:16" s="11" customFormat="1" ht="126" customHeight="1" x14ac:dyDescent="0.3">
      <c r="A16" s="12" t="str">
        <f t="shared" si="3"/>
        <v>IMG07</v>
      </c>
      <c r="B16" s="62" t="s">
        <v>193</v>
      </c>
      <c r="C16" s="20" t="str">
        <f t="shared" si="0"/>
        <v>Recurso Diaporama F1</v>
      </c>
      <c r="D16" s="63" t="s">
        <v>190</v>
      </c>
      <c r="E16" s="63" t="s">
        <v>155</v>
      </c>
      <c r="F16" s="13" t="str">
        <f t="shared" ca="1" si="4"/>
        <v>CN_10_15_REC210_IMG07.png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195</v>
      </c>
      <c r="O16" s="2" t="str">
        <f>'Definición técnica de imagenes'!A25</f>
        <v>F7</v>
      </c>
    </row>
    <row r="17" spans="1:15" s="11" customFormat="1" ht="111" customHeight="1" x14ac:dyDescent="0.25">
      <c r="A17" s="12" t="str">
        <f t="shared" si="3"/>
        <v>IMG08</v>
      </c>
      <c r="B17" s="62" t="s">
        <v>191</v>
      </c>
      <c r="C17" s="20" t="str">
        <f t="shared" si="0"/>
        <v>Recurso Diaporama F1</v>
      </c>
      <c r="D17" s="63" t="s">
        <v>192</v>
      </c>
      <c r="E17" s="63" t="s">
        <v>155</v>
      </c>
      <c r="F17" s="13" t="str">
        <f t="shared" ca="1" si="4"/>
        <v>CN_10_15_REC210_IMG08.png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197</v>
      </c>
      <c r="O17" s="2" t="str">
        <f>'Definición técnica de imagenes'!A27</f>
        <v>F7B</v>
      </c>
    </row>
    <row r="18" spans="1:15" s="11" customFormat="1" ht="122.25" customHeight="1" x14ac:dyDescent="0.25">
      <c r="A18" s="12" t="str">
        <f t="shared" si="3"/>
        <v>IMG09</v>
      </c>
      <c r="B18" s="62" t="s">
        <v>191</v>
      </c>
      <c r="C18" s="20" t="str">
        <f t="shared" si="0"/>
        <v>Recurso Diaporama F1</v>
      </c>
      <c r="D18" s="63" t="s">
        <v>192</v>
      </c>
      <c r="E18" s="63" t="s">
        <v>155</v>
      </c>
      <c r="F18" s="13" t="str">
        <f t="shared" ca="1" si="4"/>
        <v>CN_10_15_REC210_IMG09.png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198</v>
      </c>
      <c r="O18" s="2" t="str">
        <f>'Definición técnica de imagenes'!A30</f>
        <v>F8</v>
      </c>
    </row>
    <row r="19" spans="1:15" s="11" customFormat="1" ht="151.5" customHeight="1" x14ac:dyDescent="0.25">
      <c r="A19" s="12" t="str">
        <f t="shared" ref="A19:A50" si="6">IF(OR(B19&lt;&gt;"",J19&lt;&gt;""),CONCATENATE(LEFT(A18,3),IF(MID(A18,4,2)+1&lt;10,CONCATENATE("0",MID(A18,4,2)+1),MID(A18,4,2)+1)),"")</f>
        <v>IMG10</v>
      </c>
      <c r="B19" s="62" t="s">
        <v>191</v>
      </c>
      <c r="C19" s="20" t="str">
        <f t="shared" si="0"/>
        <v>Recurso Diaporama F1</v>
      </c>
      <c r="D19" s="63" t="s">
        <v>192</v>
      </c>
      <c r="E19" s="63" t="s">
        <v>155</v>
      </c>
      <c r="F19" s="13" t="str">
        <f t="shared" ca="1" si="4"/>
        <v>CN_10_15_REC210_IMG10.png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t="s">
        <v>198</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26919718/stock-photo-a-stack-of-pumice-stones-against-a-white-background.html?src=591eF6RwiUafzn-81ujkjA-1-51"/>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2016-06-24T00:52:39Z</dcterms:modified>
</cp:coreProperties>
</file>