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<sst xmlns="http://schemas.openxmlformats.org/spreadsheetml/2006/main" count="420" uniqueCount="201">
  <si>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</si>
  <si>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</si>
  <si>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</si>
  <si>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</si>
  <si>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</si>
  <si>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</si>
  <si>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</si>
  <si>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</si>
  <si>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</si>
  <si>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</si>
  <si>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</si>
  <si>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</si>
  <si>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</si>
  <si>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</si>
  <si>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</si>
  <si>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</si>
  <si>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</si>
  <si>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</si>
  <si>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</si>
  <si>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</si>
  <si>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</si>
  <si>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</si>
  <si>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</si>
  <si>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</si>
  <si>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</si>
  <si>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</si>
  <si>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</si>
  <si>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</si>
  <si>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</si>
  <si>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</si>
  <si>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</si>
  <si>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</si>
  <si>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</si>
  <si>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</si>
  <si>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</si>
  <si>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</si>
  <si>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</si>
  <si>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</si>
  <si>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</si>
  <si>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</si>
  <si>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</si>
  <si>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</si>
  <si>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</si>
  <si>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</si>
  <si>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</si>
  <si>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</si>
  <si>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</si>
  <si>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</si>
  <si>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</si>
  <si>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</si>
  <si>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</si>
  <si>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</si>
  <si>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</si>
  <si>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</si>
  <si>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</si>
  <si>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</si>
  <si>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</si>
  <si>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</si>
  <si>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</si>
  <si>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</si>
  <si>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</si>
  <si>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</si>
  <si>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</si>
  <si>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</si>
  <si>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</si>
  <si>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</si>
  <si>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</si>
  <si>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</si>
  <si>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</si>
  <si>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</si>
  <si>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</si>
  <si>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</si>
  <si>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</si>
  <si>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</si>
  <si>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</si>
  <si>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</si>
  <si>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</si>
  <si>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</si>
  <si>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</si>
  <si>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</si>
  <si>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</si>
  <si>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</si>
  <si>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</si>
  <si>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</si>
  <si>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</si>
  <si>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</si>
  <si>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</si>
  <si>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</si>
  <si>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</si>
  <si>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</si>
  <si>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</si>
  <si>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</si>
  <si>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</si>
  <si>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</si>
  <si>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</si>
  <si>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</si>
  <si>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</si>
  <si>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</si>
  <si>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</si>
  <si>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</si>
  <si>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</si>
  <si>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</si>
  <si>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</si>
  <si>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</si>
  <si>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</si>
  <si>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</si>
  <si>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</si>
  <si>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</si>
  <si>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</si>
  <si>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</si>
  <si>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</si>
  <si>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</si>
  <si>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</si>
  <si>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</si>
  <si>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</si>
  <si>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</si>
  <si>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</si>
  <si>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</si>
  <si>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</si>
  <si>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</si>
  <si>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</si>
  <si>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</si>
  <si>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</si>
  <si>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</si>
  <si>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</si>
  <si>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</si>
  <si>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</si>
  <si>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</si>
  <si>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</si>
  <si>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</si>
  <si>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</si>
  <si>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</si>
  <si>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</si>
  <si>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</si>
  <si>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</si>
  <si>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</si>
  <si>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</si>
  <si>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</si>
  <si>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</si>
  <si>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</si>
  <si>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</si>
  <si>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</si>
  <si>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</si>
  <si>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</si>
  <si>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</si>
  <si>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</si>
  <si>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</si>
  <si>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</si>
  <si>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</si>
  <si>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</si>
  <si>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</si>
  <si>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</si>
  <si>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</si>
  <si>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</si>
  <si>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</si>
  <si>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</si>
  <si>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</si>
  <si>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</si>
  <si>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</si>
  <si>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</si>
  <si>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</si>
  <si>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</si>
  <si>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</si>
  <si>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</si>
  <si>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</si>
  <si>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</si>
  <si>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</si>
  <si>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</si>
  <si>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</si>
  <si>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</si>
  <si>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</si>
  <si>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</si>
  <si>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</si>
  <si>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</si>
  <si>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</si>
  <si>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</si>
  <si>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</si>
  <si>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</si>
  <si>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</si>
  <si>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</si>
  <si>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</si>
  <si>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</si>
  <si>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</si>
  <si>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</si>
  <si>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</si>
  <si>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</si>
  <si>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</si>
  <si>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</si>
  <si>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CN_10_15_REC40</t>
  </si>
  <si>
    <t>Las disoluciones</t>
  </si>
  <si>
    <t xml:space="preserve"> 236902756 </t>
  </si>
  <si>
    <t xml:space="preserve"> 330982301 </t>
  </si>
  <si>
    <t>Fotografía</t>
  </si>
  <si>
    <t>VER OBSERVACIONES Y DESCRIPCIÓN</t>
  </si>
  <si>
    <t>Ilustración</t>
  </si>
  <si>
    <t>REALIZAR ILUSTRACIÓN IGUAL A LA IMAGEN GUÍA. ADAPTADO DE 388835122 SHUTTERSTOCK</t>
  </si>
  <si>
    <t xml:space="preserve"> 2461455 </t>
  </si>
  <si>
    <t>REALIZAR ILUSTRACIÓN IGUAL A LA IMAGEN GUÍA</t>
  </si>
  <si>
    <t xml:space="preserve"> 350946689 </t>
  </si>
  <si>
    <t>REALIZAR ILUSTRACIÓN IGUAL A LA IMAGEN GUÍA. El frasco que sostiene la mano realizarlo como la imagen guía de arriba</t>
  </si>
  <si>
    <t xml:space="preserve">REALIZAR ILUSTRACIÓN IGUAL A LA IMAGEN GUÍA. Realizar frasco como el que se relaciona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</si>
</sst>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676413</xdr:colOff>
      <xdr:row>9</xdr:row>
      <xdr:rowOff>138043</xdr:rowOff>
    </xdr:from>
    <xdr:to>
      <xdr:col>9</xdr:col>
      <xdr:colOff>2035170</xdr:colOff>
      <xdr:row>9</xdr:row>
      <xdr:rowOff>1104270</xdr:rowOff>
    </xdr:to>
    <xdr:pic>
      <xdr:nvPicPr>
        <xdr:cNvPr id="2" name="Picture 4" descr="http://thumb9.shutterstock.com/display_pic_with_logo/52959/271241276/stock-photo-portrait-of-thoughtful-woman-sitting-at-the-desk-271241276.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84130" y="2250108"/>
          <a:ext cx="1358757" cy="966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800653</xdr:colOff>
      <xdr:row>10</xdr:row>
      <xdr:rowOff>110435</xdr:rowOff>
    </xdr:from>
    <xdr:to>
      <xdr:col>9</xdr:col>
      <xdr:colOff>1960219</xdr:colOff>
      <xdr:row>10</xdr:row>
      <xdr:rowOff>935016</xdr:rowOff>
    </xdr:to>
    <xdr:pic>
      <xdr:nvPicPr>
        <xdr:cNvPr id="3" name="Picture 6" descr="http://thumb9.shutterstock.com/display_pic_with_logo/1389595/236902756/stock-photo-flask-in-scientist-hand-with-lab-glassware-background-236902756.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08370" y="3340652"/>
          <a:ext cx="1159566" cy="824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593587</xdr:colOff>
      <xdr:row>11</xdr:row>
      <xdr:rowOff>96630</xdr:rowOff>
    </xdr:from>
    <xdr:to>
      <xdr:col>9</xdr:col>
      <xdr:colOff>1974773</xdr:colOff>
      <xdr:row>11</xdr:row>
      <xdr:rowOff>1078808</xdr:rowOff>
    </xdr:to>
    <xdr:pic>
      <xdr:nvPicPr>
        <xdr:cNvPr id="4" name="Picture 4" descr="http://thumb9.shutterstock.com/display_pic_with_logo/1626428/205235716/stock-photo-researcher-using-microscope-in-the-chemistry-lab-20523571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01304" y="4265543"/>
          <a:ext cx="1381186" cy="982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662610</xdr:colOff>
      <xdr:row>12</xdr:row>
      <xdr:rowOff>55217</xdr:rowOff>
    </xdr:from>
    <xdr:to>
      <xdr:col>9</xdr:col>
      <xdr:colOff>1891197</xdr:colOff>
      <xdr:row>12</xdr:row>
      <xdr:rowOff>928880</xdr:rowOff>
    </xdr:to>
    <xdr:pic>
      <xdr:nvPicPr>
        <xdr:cNvPr id="5" name="Picture 2" descr="http://thumb7.shutterstock.com/display_pic_with_logo/390130/330982301/stock-photo-pharmacy-and-chemistry-theme-container-of-powder-and-test-glass-flask-with-solution-in-research-33098230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70327" y="5369891"/>
          <a:ext cx="1228587" cy="873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276087</xdr:colOff>
      <xdr:row>13</xdr:row>
      <xdr:rowOff>55218</xdr:rowOff>
    </xdr:from>
    <xdr:to>
      <xdr:col>9</xdr:col>
      <xdr:colOff>2241528</xdr:colOff>
      <xdr:row>13</xdr:row>
      <xdr:rowOff>1067040</xdr:rowOff>
    </xdr:to>
    <xdr:pic>
      <xdr:nvPicPr>
        <xdr:cNvPr id="6" name="Picture 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83804" y="6363805"/>
          <a:ext cx="1965441" cy="101182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745435</xdr:colOff>
      <xdr:row>14</xdr:row>
      <xdr:rowOff>110435</xdr:rowOff>
    </xdr:from>
    <xdr:to>
      <xdr:col>9</xdr:col>
      <xdr:colOff>2181088</xdr:colOff>
      <xdr:row>14</xdr:row>
      <xdr:rowOff>1160057</xdr:rowOff>
    </xdr:to>
    <xdr:pic>
      <xdr:nvPicPr>
        <xdr:cNvPr id="7" name="Picture 2" descr="http://thumb1.shutterstock.com/display_pic_with_logo/2386106/330240380/stock-photo-hand-cleaning-his-brush-in-a-water-on-the-table-330240380.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53152" y="7537174"/>
          <a:ext cx="1435653" cy="1049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919132</xdr:colOff>
      <xdr:row>15</xdr:row>
      <xdr:rowOff>96630</xdr:rowOff>
    </xdr:from>
    <xdr:to>
      <xdr:col>9</xdr:col>
      <xdr:colOff>1865517</xdr:colOff>
      <xdr:row>15</xdr:row>
      <xdr:rowOff>1550228</xdr:rowOff>
    </xdr:to>
    <xdr:pic>
      <xdr:nvPicPr>
        <xdr:cNvPr id="8" name="Picture 2" descr="http://thumb101.shutterstock.com/display_pic_with_logo/65886/65886,1168434036,3/stock-photo-woman-holding-tablet-and-glass-of-water-2461455.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626849" y="8751956"/>
          <a:ext cx="946385" cy="1453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593586</xdr:colOff>
      <xdr:row>16</xdr:row>
      <xdr:rowOff>124239</xdr:rowOff>
    </xdr:from>
    <xdr:to>
      <xdr:col>9</xdr:col>
      <xdr:colOff>2116007</xdr:colOff>
      <xdr:row>16</xdr:row>
      <xdr:rowOff>1463260</xdr:rowOff>
    </xdr:to>
    <xdr:pic>
      <xdr:nvPicPr>
        <xdr:cNvPr id="9" name="Picture 2" descr="http://thumb7.shutterstock.com/display_pic_with_logo/3260549/396607855/stock-photo-flask-in-scientist-hand-with-test-tubes-396607855.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301303" y="10353261"/>
          <a:ext cx="1522421" cy="13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676413</xdr:colOff>
      <xdr:row>17</xdr:row>
      <xdr:rowOff>82826</xdr:rowOff>
    </xdr:from>
    <xdr:to>
      <xdr:col>9</xdr:col>
      <xdr:colOff>2415761</xdr:colOff>
      <xdr:row>17</xdr:row>
      <xdr:rowOff>1319696</xdr:rowOff>
    </xdr:to>
    <xdr:pic>
      <xdr:nvPicPr>
        <xdr:cNvPr id="10" name="Picture 2" descr="http://thumb9.shutterstock.com/display_pic_with_logo/57053/115437712/stock-photo-multicolored-perfumes-in-bottles-of-different-shapes-115437712.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384130" y="11926956"/>
          <a:ext cx="1739348" cy="1236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358914</xdr:colOff>
      <xdr:row>18</xdr:row>
      <xdr:rowOff>170308</xdr:rowOff>
    </xdr:from>
    <xdr:to>
      <xdr:col>9</xdr:col>
      <xdr:colOff>2404928</xdr:colOff>
      <xdr:row>18</xdr:row>
      <xdr:rowOff>1339021</xdr:rowOff>
    </xdr:to>
    <xdr:pic>
      <xdr:nvPicPr>
        <xdr:cNvPr id="1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66631" y="13381069"/>
          <a:ext cx="2046014" cy="116871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179456</xdr:colOff>
      <xdr:row>19</xdr:row>
      <xdr:rowOff>165652</xdr:rowOff>
    </xdr:from>
    <xdr:to>
      <xdr:col>9</xdr:col>
      <xdr:colOff>2498539</xdr:colOff>
      <xdr:row>19</xdr:row>
      <xdr:rowOff>1311413</xdr:rowOff>
    </xdr:to>
    <xdr:pic>
      <xdr:nvPicPr>
        <xdr:cNvPr id="12"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87173" y="14853478"/>
          <a:ext cx="2319083" cy="114576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193261</xdr:colOff>
      <xdr:row>20</xdr:row>
      <xdr:rowOff>69022</xdr:rowOff>
    </xdr:from>
    <xdr:to>
      <xdr:col>9</xdr:col>
      <xdr:colOff>2497517</xdr:colOff>
      <xdr:row>20</xdr:row>
      <xdr:rowOff>1514474</xdr:rowOff>
    </xdr:to>
    <xdr:pic>
      <xdr:nvPicPr>
        <xdr:cNvPr id="13"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00978" y="16192500"/>
          <a:ext cx="2304256" cy="144545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800653</xdr:colOff>
      <xdr:row>21</xdr:row>
      <xdr:rowOff>82826</xdr:rowOff>
    </xdr:from>
    <xdr:to>
      <xdr:col>9</xdr:col>
      <xdr:colOff>1822175</xdr:colOff>
      <xdr:row>21</xdr:row>
      <xdr:rowOff>1683210</xdr:rowOff>
    </xdr:to>
    <xdr:pic>
      <xdr:nvPicPr>
        <xdr:cNvPr id="14" name="Picture 2" descr="http://thumb9.shutterstock.com/display_pic_with_logo/173293/173293,1291029408,2/stock-photo-chemistry-66149746.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508370" y="17931848"/>
          <a:ext cx="1021522" cy="16003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193262</xdr:colOff>
      <xdr:row>22</xdr:row>
      <xdr:rowOff>55218</xdr:rowOff>
    </xdr:from>
    <xdr:to>
      <xdr:col>9</xdr:col>
      <xdr:colOff>2540002</xdr:colOff>
      <xdr:row>22</xdr:row>
      <xdr:rowOff>1452832</xdr:rowOff>
    </xdr:to>
    <xdr:pic>
      <xdr:nvPicPr>
        <xdr:cNvPr id="15" name="Picture 2" descr="http://thumb7.shutterstock.com/display_pic_with_logo/2016437/350946689/stock-photo-ion-dipole-interaction-of-electrolyte-in-aqueous-solution-350946689.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00979" y="19685001"/>
          <a:ext cx="2346740" cy="1397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648805</xdr:colOff>
      <xdr:row>23</xdr:row>
      <xdr:rowOff>110434</xdr:rowOff>
    </xdr:from>
    <xdr:to>
      <xdr:col>9</xdr:col>
      <xdr:colOff>2094010</xdr:colOff>
      <xdr:row>23</xdr:row>
      <xdr:rowOff>1766618</xdr:rowOff>
    </xdr:to>
    <xdr:pic>
      <xdr:nvPicPr>
        <xdr:cNvPr id="16" name="Picture 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356522" y="21286304"/>
          <a:ext cx="1445205" cy="16561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565978</xdr:colOff>
      <xdr:row>24</xdr:row>
      <xdr:rowOff>165653</xdr:rowOff>
    </xdr:from>
    <xdr:to>
      <xdr:col>9</xdr:col>
      <xdr:colOff>1780761</xdr:colOff>
      <xdr:row>24</xdr:row>
      <xdr:rowOff>1590120</xdr:rowOff>
    </xdr:to>
    <xdr:pic>
      <xdr:nvPicPr>
        <xdr:cNvPr id="17"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73695" y="23149892"/>
          <a:ext cx="1214783" cy="142446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800652</xdr:colOff>
      <xdr:row>25</xdr:row>
      <xdr:rowOff>96631</xdr:rowOff>
    </xdr:from>
    <xdr:to>
      <xdr:col>9</xdr:col>
      <xdr:colOff>1736756</xdr:colOff>
      <xdr:row>25</xdr:row>
      <xdr:rowOff>1642780</xdr:rowOff>
    </xdr:to>
    <xdr:pic>
      <xdr:nvPicPr>
        <xdr:cNvPr id="18" name="Picture 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508369" y="24875435"/>
          <a:ext cx="936104" cy="154614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704022</xdr:colOff>
      <xdr:row>26</xdr:row>
      <xdr:rowOff>110434</xdr:rowOff>
    </xdr:from>
    <xdr:to>
      <xdr:col>9</xdr:col>
      <xdr:colOff>2054811</xdr:colOff>
      <xdr:row>26</xdr:row>
      <xdr:rowOff>1766618</xdr:rowOff>
    </xdr:to>
    <xdr:pic>
      <xdr:nvPicPr>
        <xdr:cNvPr id="19" name="Picture 3"/>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411739" y="26587173"/>
          <a:ext cx="1350789" cy="16561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476251</xdr:colOff>
      <xdr:row>24</xdr:row>
      <xdr:rowOff>154782</xdr:rowOff>
    </xdr:from>
    <xdr:to>
      <xdr:col>10</xdr:col>
      <xdr:colOff>1327464</xdr:colOff>
      <xdr:row>24</xdr:row>
      <xdr:rowOff>1005995</xdr:rowOff>
    </xdr:to>
    <xdr:pic>
      <xdr:nvPicPr>
        <xdr:cNvPr id="20" name="Picture 2" descr="http://www.labbrands.com/1171-large/frasco-lavador-en-ldpe-250ml-brand.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823532" y="23157657"/>
          <a:ext cx="851213" cy="85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366714</xdr:colOff>
      <xdr:row>26</xdr:row>
      <xdr:rowOff>164306</xdr:rowOff>
    </xdr:from>
    <xdr:to>
      <xdr:col>10</xdr:col>
      <xdr:colOff>1217927</xdr:colOff>
      <xdr:row>26</xdr:row>
      <xdr:rowOff>1015519</xdr:rowOff>
    </xdr:to>
    <xdr:pic>
      <xdr:nvPicPr>
        <xdr:cNvPr id="21" name="Picture 2" descr="http://www.labbrands.com/1171-large/frasco-lavador-en-ldpe-250ml-brand.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713995" y="26643806"/>
          <a:ext cx="851213" cy="85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pane ySplit="9" topLeftCell="A27" activePane="bottomLeft" state="frozen"/>
      <selection pane="bottomLeft" activeCell="K30" sqref="K30:K3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8.5" customHeight="1" x14ac:dyDescent="0.25">
      <c r="A10" s="12" t="str">
        <f>IF(OR(B10&lt;&gt;"",J10&lt;&gt;""),"IMG01","")</f>
        <v>IMG01</v>
      </c>
      <c r="B10" s="62">
        <v>271241276</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CN_10_15_REC40_IMG01.jpg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4.25" customHeight="1" x14ac:dyDescent="0.25">
      <c r="A11" s="12" t="str">
        <f t="shared" ref="A11:A18" si="3">IF(OR(B11&lt;&gt;"",J11&lt;&gt;""),CONCATENATE(LEFT(A10,3),IF(MID(A10,4,2)+1&lt;10,CONCATENATE("0",MID(A10,4,2)+1))),"")</f>
        <v>IMG02</v>
      </c>
      <c r="B11" s="62" t="s">
        <v>190</v>
      </c>
      <c r="C11" s="20" t="str">
        <f t="shared" si="0"/>
        <v>Recurso F6</v>
      </c>
      <c r="D11" s="63" t="s">
        <v>192</v>
      </c>
      <c r="E11" s="63" t="s">
        <v>150</v>
      </c>
      <c r="F11" s="13" t="str">
        <f t="shared" ref="F11:F74" ca="1" si="4">IF(OR(B11&lt;&gt;"",J11&lt;&gt;""),CONCATENATE($C$7,"_",$A11,IF($G$4="Cuaderno de Estudio","_small",CONCATENATE(IF(I11="","","n"),IF(LEFT($G$5,1)="F",".jpg",".png")))),"")</f>
        <v>CN_10_15_REC40_IMG02.jpg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90" customHeight="1" x14ac:dyDescent="0.25">
      <c r="A12" s="12" t="str">
        <f t="shared" si="3"/>
        <v>IMG03</v>
      </c>
      <c r="B12" s="62">
        <v>205235716</v>
      </c>
      <c r="C12" s="20" t="str">
        <f t="shared" si="0"/>
        <v>Recurso F6</v>
      </c>
      <c r="D12" s="63" t="s">
        <v>192</v>
      </c>
      <c r="E12" s="63" t="s">
        <v>150</v>
      </c>
      <c r="F12" s="13" t="str">
        <f t="shared" ca="1" si="4"/>
        <v>CN_10_15_REC40_IMG03.jpg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8" customHeight="1" x14ac:dyDescent="0.25">
      <c r="A13" s="12" t="str">
        <f t="shared" si="3"/>
        <v>IMG04</v>
      </c>
      <c r="B13" s="62" t="s">
        <v>191</v>
      </c>
      <c r="C13" s="20" t="str">
        <f t="shared" si="0"/>
        <v>Recurso F6</v>
      </c>
      <c r="D13" s="63" t="s">
        <v>192</v>
      </c>
      <c r="E13" s="63" t="s">
        <v>150</v>
      </c>
      <c r="F13" s="13" t="str">
        <f t="shared" ca="1" si="4"/>
        <v>CN_10_15_REC40_IMG04.jpg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88.5" customHeight="1" x14ac:dyDescent="0.25">
      <c r="A14" s="12" t="str">
        <f t="shared" si="3"/>
        <v>IMG05</v>
      </c>
      <c r="B14" s="62" t="s">
        <v>193</v>
      </c>
      <c r="C14" s="20" t="str">
        <f t="shared" si="0"/>
        <v>Recurso F6</v>
      </c>
      <c r="D14" s="63" t="s">
        <v>194</v>
      </c>
      <c r="E14" s="63" t="s">
        <v>155</v>
      </c>
      <c r="F14" s="13" t="str">
        <f t="shared" ca="1" si="4"/>
        <v>CN_10_15_REC40_IMG05n.jpg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CN_10_15_REC40_IMG05a.jpg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96.75" customHeight="1" x14ac:dyDescent="0.25">
      <c r="A15" s="12" t="str">
        <f t="shared" si="3"/>
        <v>IMG06</v>
      </c>
      <c r="B15" s="62">
        <v>330240380</v>
      </c>
      <c r="C15" s="20" t="str">
        <f t="shared" si="0"/>
        <v>Recurso F6</v>
      </c>
      <c r="D15" s="63" t="s">
        <v>192</v>
      </c>
      <c r="E15" s="63" t="s">
        <v>155</v>
      </c>
      <c r="F15" s="13" t="str">
        <f t="shared" ca="1" si="4"/>
        <v>CN_10_15_REC40_IMG06n.jpg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CN_10_15_REC40_IMG06a.jpg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23.75" customHeight="1" x14ac:dyDescent="0.3">
      <c r="A16" s="12" t="str">
        <f t="shared" si="3"/>
        <v>IMG07</v>
      </c>
      <c r="B16" s="62" t="s">
        <v>196</v>
      </c>
      <c r="C16" s="20" t="str">
        <f t="shared" si="0"/>
        <v>Recurso F6</v>
      </c>
      <c r="D16" s="63" t="s">
        <v>192</v>
      </c>
      <c r="E16" s="63" t="s">
        <v>155</v>
      </c>
      <c r="F16" s="13" t="str">
        <f t="shared" ca="1" si="4"/>
        <v>CN_10_15_REC40_IMG07n.jpg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CN_10_15_REC40_IMG07a.jpg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26.75" customHeight="1" x14ac:dyDescent="0.25">
      <c r="A17" s="12" t="str">
        <f t="shared" si="3"/>
        <v>IMG08</v>
      </c>
      <c r="B17" s="62">
        <v>396607855</v>
      </c>
      <c r="C17" s="20" t="str">
        <f t="shared" si="0"/>
        <v>Recurso F6</v>
      </c>
      <c r="D17" s="63" t="s">
        <v>192</v>
      </c>
      <c r="E17" s="63" t="s">
        <v>155</v>
      </c>
      <c r="F17" s="13" t="str">
        <f t="shared" ca="1" si="4"/>
        <v>CN_10_15_REC40_IMG08n.jpg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CN_10_15_REC40_IMG08a.jpg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07.25" customHeight="1" x14ac:dyDescent="0.25">
      <c r="A18" s="12" t="str">
        <f t="shared" si="3"/>
        <v>IMG09</v>
      </c>
      <c r="B18" s="62">
        <v>115437712</v>
      </c>
      <c r="C18" s="20" t="str">
        <f t="shared" si="0"/>
        <v>Recurso F6</v>
      </c>
      <c r="D18" s="63" t="s">
        <v>192</v>
      </c>
      <c r="E18" s="63" t="s">
        <v>155</v>
      </c>
      <c r="F18" s="13" t="str">
        <f t="shared" ca="1" si="4"/>
        <v>CN_10_15_REC40_IMG09n.jpg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CN_10_15_REC40_IMG09a.jpg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16.25" customHeight="1" x14ac:dyDescent="0.3">
      <c r="A19" s="12" t="str">
        <f t="shared" ref="A19:A50" si="6">IF(OR(B19&lt;&gt;"",J19&lt;&gt;""),CONCATENATE(LEFT(A18,3),IF(MID(A18,4,2)+1&lt;10,CONCATENATE("0",MID(A18,4,2)+1),MID(A18,4,2)+1)),"")</f>
        <v>IMG10</v>
      </c>
      <c r="B19" s="62" t="s">
        <v>193</v>
      </c>
      <c r="C19" s="20" t="str">
        <f t="shared" si="0"/>
        <v>Recurso F6</v>
      </c>
      <c r="D19" s="63" t="s">
        <v>194</v>
      </c>
      <c r="E19" s="63" t="s">
        <v>155</v>
      </c>
      <c r="F19" s="13" t="str">
        <f t="shared" ca="1" si="4"/>
        <v>CN_10_15_REC40_IMG10n.jpg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CN_10_15_REC40_IMG10a.jpg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197</v>
      </c>
      <c r="O19" s="2" t="str">
        <f>'Definición técnica de imagenes'!A31</f>
        <v>F10</v>
      </c>
    </row>
    <row r="20" spans="1:15" s="11" customFormat="1" ht="112.5" customHeight="1" x14ac:dyDescent="0.25">
      <c r="A20" s="12" t="str">
        <f t="shared" si="6"/>
        <v>IMG11</v>
      </c>
      <c r="B20" s="62" t="s">
        <v>193</v>
      </c>
      <c r="C20" s="20" t="str">
        <f t="shared" si="0"/>
        <v>Recurso F6</v>
      </c>
      <c r="D20" s="63" t="s">
        <v>194</v>
      </c>
      <c r="E20" s="63" t="s">
        <v>155</v>
      </c>
      <c r="F20" s="13" t="str">
        <f t="shared" ca="1" si="4"/>
        <v>CN_10_15_REC40_IMG11n.jpg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CN_10_15_REC40_IMG11a.jpg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197</v>
      </c>
      <c r="O20" s="2" t="str">
        <f>'Definición técnica de imagenes'!A32</f>
        <v>F10B</v>
      </c>
    </row>
    <row r="21" spans="1:15" s="11" customFormat="1" ht="135.75" customHeight="1" x14ac:dyDescent="0.25">
      <c r="A21" s="12" t="str">
        <f t="shared" si="6"/>
        <v>IMG12</v>
      </c>
      <c r="B21" s="62" t="s">
        <v>193</v>
      </c>
      <c r="C21" s="20" t="str">
        <f t="shared" si="0"/>
        <v>Recurso F6</v>
      </c>
      <c r="D21" s="63" t="s">
        <v>194</v>
      </c>
      <c r="E21" s="63" t="s">
        <v>155</v>
      </c>
      <c r="F21" s="13" t="str">
        <f t="shared" ca="1" si="4"/>
        <v>CN_10_15_REC40_IMG12n.jpg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CN_10_15_REC40_IMG12a.jpg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197</v>
      </c>
      <c r="O21" s="2" t="str">
        <f>'Definición técnica de imagenes'!A33</f>
        <v>F11</v>
      </c>
    </row>
    <row r="22" spans="1:15" s="11" customFormat="1" ht="140.25" customHeight="1" x14ac:dyDescent="0.25">
      <c r="A22" s="12" t="str">
        <f t="shared" si="6"/>
        <v>IMG13</v>
      </c>
      <c r="B22" s="62">
        <v>66149746</v>
      </c>
      <c r="C22" s="20" t="str">
        <f t="shared" si="0"/>
        <v>Recurso F6</v>
      </c>
      <c r="D22" s="63" t="s">
        <v>192</v>
      </c>
      <c r="E22" s="63" t="s">
        <v>155</v>
      </c>
      <c r="F22" s="13" t="str">
        <f t="shared" ca="1" si="4"/>
        <v>CN_10_15_REC40_IMG13n.jpg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CN_10_15_REC40_IMG13a.jpg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ht="122.25" customHeight="1" x14ac:dyDescent="0.25">
      <c r="A23" s="12" t="str">
        <f t="shared" si="6"/>
        <v>IMG14</v>
      </c>
      <c r="B23" s="62" t="s">
        <v>198</v>
      </c>
      <c r="C23" s="20" t="str">
        <f t="shared" si="0"/>
        <v>Recurso F6</v>
      </c>
      <c r="D23" s="63" t="s">
        <v>192</v>
      </c>
      <c r="E23" s="63" t="s">
        <v>155</v>
      </c>
      <c r="F23" s="13" t="str">
        <f t="shared" ca="1" si="4"/>
        <v>CN_10_15_REC40_IMG14n.jpg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CN_10_15_REC40_IMG14a.jpg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c r="O23" s="2" t="str">
        <f>'Definición técnica de imagenes'!A35</f>
        <v>F13</v>
      </c>
    </row>
    <row r="24" spans="1:15" s="11" customFormat="1" ht="142.5" customHeight="1" x14ac:dyDescent="0.25">
      <c r="A24" s="12" t="str">
        <f t="shared" si="6"/>
        <v>IMG15</v>
      </c>
      <c r="B24" s="62" t="s">
        <v>193</v>
      </c>
      <c r="C24" s="20" t="str">
        <f t="shared" si="0"/>
        <v>Recurso F6</v>
      </c>
      <c r="D24" s="63" t="s">
        <v>194</v>
      </c>
      <c r="E24" s="63" t="s">
        <v>155</v>
      </c>
      <c r="F24" s="13" t="str">
        <f t="shared" ca="1" si="4"/>
        <v>CN_10_15_REC40_IMG15n.jpg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CN_10_15_REC40_IMG15a.jpg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6" t="s">
        <v>197</v>
      </c>
      <c r="O24" s="2" t="str">
        <f>'Definición técnica de imagenes'!A37</f>
        <v>F13B</v>
      </c>
    </row>
    <row r="25" spans="1:15" s="11" customFormat="1" ht="141" customHeight="1" x14ac:dyDescent="0.25">
      <c r="A25" s="12" t="str">
        <f t="shared" si="6"/>
        <v>IMG16</v>
      </c>
      <c r="B25" s="62" t="s">
        <v>193</v>
      </c>
      <c r="C25" s="20" t="str">
        <f t="shared" si="0"/>
        <v>Recurso F6</v>
      </c>
      <c r="D25" s="63" t="s">
        <v>194</v>
      </c>
      <c r="E25" s="63" t="s">
        <v>155</v>
      </c>
      <c r="F25" s="13" t="str">
        <f t="shared" ca="1" si="4"/>
        <v>CN_10_15_REC40_IMG16n.jpg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CN_10_15_REC40_IMG16a.jpg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199</v>
      </c>
    </row>
    <row r="26" spans="1:15" s="11" customFormat="1" ht="133.5" customHeight="1" x14ac:dyDescent="0.25">
      <c r="A26" s="12" t="str">
        <f t="shared" si="6"/>
        <v>IMG17</v>
      </c>
      <c r="B26" s="62" t="s">
        <v>193</v>
      </c>
      <c r="C26" s="20" t="str">
        <f t="shared" si="0"/>
        <v>Recurso F6</v>
      </c>
      <c r="D26" s="63" t="s">
        <v>194</v>
      </c>
      <c r="E26" s="63" t="s">
        <v>155</v>
      </c>
      <c r="F26" s="13" t="str">
        <f t="shared" ca="1" si="4"/>
        <v>CN_10_15_REC40_IMG17n.jpg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CN_10_15_REC40_IMG17a.jpg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197</v>
      </c>
    </row>
    <row r="27" spans="1:15" s="11" customFormat="1" ht="148.5" customHeight="1" x14ac:dyDescent="0.25">
      <c r="A27" s="12" t="str">
        <f t="shared" si="6"/>
        <v>IMG18</v>
      </c>
      <c r="B27" s="62" t="s">
        <v>193</v>
      </c>
      <c r="C27" s="20" t="str">
        <f t="shared" si="0"/>
        <v>Recurso F6</v>
      </c>
      <c r="D27" s="63" t="s">
        <v>194</v>
      </c>
      <c r="E27" s="63" t="s">
        <v>155</v>
      </c>
      <c r="F27" s="13" t="str">
        <f t="shared" ca="1" si="4"/>
        <v>CN_10_15_REC40_IMG18n.jpg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CN_10_15_REC40_IMG18a.jpg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200</v>
      </c>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2016-06-24T00:35:56Z</dcterms:modified>
</cp:coreProperties>
</file>