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<sst xmlns="http://schemas.openxmlformats.org/spreadsheetml/2006/main" count="375" uniqueCount="194">
  <si>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</si>
  <si>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</si>
  <si>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</si>
  <si>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</si>
  <si>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</si>
  <si>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</si>
  <si>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</si>
  <si>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</si>
  <si>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</si>
  <si>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</si>
  <si>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</si>
  <si>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</si>
  <si>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</si>
  <si>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</si>
  <si>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</si>
  <si>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</si>
  <si>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</si>
  <si>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</si>
  <si>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</si>
  <si>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</si>
  <si>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</si>
  <si>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</si>
  <si>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</si>
  <si>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</si>
  <si>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</si>
  <si>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</si>
  <si>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</si>
  <si>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</si>
  <si>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</si>
  <si>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</si>
  <si>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</si>
  <si>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</si>
  <si>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</si>
  <si>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</si>
  <si>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</si>
  <si>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</si>
  <si>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</si>
  <si>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</si>
  <si>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</si>
  <si>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</si>
  <si>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</si>
  <si>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</si>
  <si>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</si>
  <si>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</si>
  <si>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</si>
  <si>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</si>
  <si>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</si>
  <si>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</si>
  <si>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</si>
  <si>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</si>
  <si>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</si>
  <si>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</si>
  <si>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</si>
  <si>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</si>
  <si>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</si>
  <si>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</si>
  <si>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</si>
  <si>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</si>
  <si>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</si>
  <si>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</si>
  <si>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</si>
  <si>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</si>
  <si>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</si>
  <si>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</si>
  <si>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</si>
  <si>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</si>
  <si>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</si>
  <si>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</si>
  <si>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</si>
  <si>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</si>
  <si>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</si>
  <si>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</si>
  <si>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</si>
  <si>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</si>
  <si>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</si>
  <si>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</si>
  <si>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</si>
  <si>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</si>
  <si>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</si>
  <si>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</si>
  <si>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</si>
  <si>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</si>
  <si>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</si>
  <si>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</si>
  <si>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</si>
  <si>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</si>
  <si>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</si>
  <si>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</si>
  <si>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</si>
  <si>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</si>
  <si>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</si>
  <si>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</si>
  <si>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</si>
  <si>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</si>
  <si>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</si>
  <si>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</si>
  <si>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</si>
  <si>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</si>
  <si>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</si>
  <si>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</si>
  <si>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</si>
  <si>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</si>
  <si>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</si>
  <si>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</si>
  <si>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</si>
  <si>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</si>
  <si>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</si>
  <si>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</si>
  <si>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</si>
  <si>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</si>
  <si>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</si>
  <si>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</si>
  <si>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</si>
  <si>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</si>
  <si>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</si>
  <si>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</si>
  <si>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</si>
  <si>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</si>
  <si>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</si>
  <si>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</si>
  <si>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</si>
  <si>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</si>
  <si>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</si>
  <si>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</si>
  <si>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</si>
  <si>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</si>
  <si>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</si>
  <si>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</si>
  <si>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</si>
  <si>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</si>
  <si>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</si>
  <si>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</si>
  <si>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</si>
  <si>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</si>
  <si>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</si>
  <si>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</si>
  <si>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</si>
  <si>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</si>
  <si>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</si>
  <si>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</si>
  <si>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</si>
  <si>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</si>
  <si>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</si>
  <si>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</si>
  <si>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</si>
  <si>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</si>
  <si>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</si>
  <si>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</si>
  <si>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</si>
  <si>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</si>
  <si>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</si>
  <si>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</si>
  <si>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</si>
  <si>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</si>
  <si>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</si>
  <si>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</si>
  <si>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</si>
  <si>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</si>
  <si>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</si>
  <si>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</si>
  <si>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</si>
  <si>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</si>
  <si>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</si>
  <si>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</si>
  <si>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</si>
  <si>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</si>
  <si>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</si>
  <si>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</si>
  <si>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</si>
  <si>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</si>
  <si>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</si>
  <si>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</si>
  <si>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</si>
  <si>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</si>
  <si>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</si>
  <si>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</si>
  <si>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</si>
  <si>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</si>
  <si>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</si>
  <si>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</si>
  <si>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</si>
  <si>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</si>
  <si>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</si>
  <si>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</si>
  <si>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</si>
  <si>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</si>
  <si>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</si>
  <si>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</si>
  <si>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CN_10_15_REC80</t>
  </si>
  <si>
    <t>Las disoluciones</t>
  </si>
  <si>
    <t> 288247007</t>
  </si>
  <si>
    <t>Fotografía</t>
  </si>
  <si>
    <t> 64873405</t>
  </si>
  <si>
    <t> 70783717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</si>
</sst>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applyAlignment="1">
      <alignment vertical="center"/>
    </xf>
    <xf numFmtId="0" fontId="4" fillId="0" borderId="0" xfId="51" applyAlignment="1">
      <alignment horizontal="left" vertical="center" indent="4"/>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9</xdr:col>
      <xdr:colOff>436563</xdr:colOff>
      <xdr:row>9</xdr:row>
      <xdr:rowOff>150812</xdr:rowOff>
    </xdr:from>
    <xdr:to>
      <xdr:col>9</xdr:col>
      <xdr:colOff>1565593</xdr:colOff>
      <xdr:row>9</xdr:row>
      <xdr:rowOff>950912</xdr:rowOff>
    </xdr:to>
    <xdr:pic>
      <xdr:nvPicPr>
        <xdr:cNvPr id="2" name="1 Imagen" descr="http://thumb101.shutterstock.com/display_pic_with_logo/390130/288247007/stock-photo-pharmacy-and-chemistry-theme-test-glass-flask-with-solution-in-research-laboratory-shallow-dof-288247007.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52563" y="2270125"/>
          <a:ext cx="1129030" cy="800100"/>
        </a:xfrm>
        <a:prstGeom prst="rect">
          <a:avLst/>
        </a:prstGeom>
        <a:noFill/>
        <a:ln>
          <a:noFill/>
        </a:ln>
      </xdr:spPr>
    </xdr:pic>
    <xdr:clientData/>
  </xdr:twoCellAnchor>
  <xdr:twoCellAnchor editAs="oneCell">
    <xdr:from>
      <xdr:col>9</xdr:col>
      <xdr:colOff>0</xdr:colOff>
      <xdr:row>10</xdr:row>
      <xdr:rowOff>0</xdr:rowOff>
    </xdr:from>
    <xdr:to>
      <xdr:col>9</xdr:col>
      <xdr:colOff>623570</xdr:colOff>
      <xdr:row>10</xdr:row>
      <xdr:rowOff>981075</xdr:rowOff>
    </xdr:to>
    <xdr:pic>
      <xdr:nvPicPr>
        <xdr:cNvPr id="3" name="2 Imagen" descr="http://thumb101.shutterstock.com/display_pic_with_logo/318283/318283,1289488436,3/stock-photo-chemistry-recipients-64873405.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0" y="3365500"/>
          <a:ext cx="623570" cy="981075"/>
        </a:xfrm>
        <a:prstGeom prst="rect">
          <a:avLst/>
        </a:prstGeom>
        <a:noFill/>
        <a:ln>
          <a:noFill/>
        </a:ln>
      </xdr:spPr>
    </xdr:pic>
    <xdr:clientData/>
  </xdr:twoCellAnchor>
  <xdr:twoCellAnchor editAs="oneCell">
    <xdr:from>
      <xdr:col>9</xdr:col>
      <xdr:colOff>0</xdr:colOff>
      <xdr:row>11</xdr:row>
      <xdr:rowOff>0</xdr:rowOff>
    </xdr:from>
    <xdr:to>
      <xdr:col>9</xdr:col>
      <xdr:colOff>1324610</xdr:colOff>
      <xdr:row>11</xdr:row>
      <xdr:rowOff>942975</xdr:rowOff>
    </xdr:to>
    <xdr:pic>
      <xdr:nvPicPr>
        <xdr:cNvPr id="4" name="3 Imagen" descr="http://thumb7.shutterstock.com/display_pic_with_logo/52292/52292,1297202152,15/stock-photo-scientist-in-protective-wear-and-glasses-70783717.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0" y="4714875"/>
          <a:ext cx="1324610" cy="942975"/>
        </a:xfrm>
        <a:prstGeom prst="rect">
          <a:avLst/>
        </a:prstGeom>
        <a:noFill/>
        <a:ln>
          <a:noFill/>
        </a:ln>
      </xdr:spPr>
    </xdr:pic>
    <xdr:clientData/>
  </xdr:twoCellAnchor>
  <xdr:twoCellAnchor editAs="oneCell">
    <xdr:from>
      <xdr:col>9</xdr:col>
      <xdr:colOff>0</xdr:colOff>
      <xdr:row>12</xdr:row>
      <xdr:rowOff>0</xdr:rowOff>
    </xdr:from>
    <xdr:to>
      <xdr:col>9</xdr:col>
      <xdr:colOff>907415</xdr:colOff>
      <xdr:row>12</xdr:row>
      <xdr:rowOff>645795</xdr:rowOff>
    </xdr:to>
    <xdr:pic>
      <xdr:nvPicPr>
        <xdr:cNvPr id="5" name="4 Imagen" descr="http://thumb7.shutterstock.com/display_pic_with_logo/458734/156202859/stock-photo-scientist-working-in-the-lab-in-protective-mask-examines-a-with-liquid-156202859.jp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16000" y="6254750"/>
          <a:ext cx="907415" cy="64579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70783717/stock-photo-scientist-in-protective-wear-and-glasses.html?src=HJwoOq_t2itu7wxSVtBLBw-1-66" TargetMode="External"/><Relationship Id="rId2" Type="http://schemas.openxmlformats.org/officeDocument/2006/relationships/hyperlink" Target="http://www.shutterstock.com/pic-64873405/stock-photo-chemistry-recipients.html?src=pp-photo-104203409-8kps_S1SiyzgVfLn7IZigw-4" TargetMode="External"/><Relationship Id="rId1" Type="http://schemas.openxmlformats.org/officeDocument/2006/relationships/hyperlink" Target="http://www.shutterstock.com/pic-288247007/stock-photo-pharmacy-and-chemistry-theme-test-glass-flask-with-solution-in-research-laboratory-shallow-dof.html?src=HJwoOq_t2itu7wxSVtBLBw-2-14"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shutterstock.com/pic-156202859/stock-photo-scientist-working-in-the-lab-in-protective-mask-examines-a-with-liquid.html?src=8kps_S1SiyzgVfLn7IZigw-2-32"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120" zoomScaleNormal="120" zoomScalePageLayoutView="140" workbookViewId="0">
      <pane ySplit="9" topLeftCell="A13"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98.25" customHeight="1" x14ac:dyDescent="0.25">
      <c r="A10" s="12" t="str">
        <f>IF(OR(B10&lt;&gt;"",J10&lt;&gt;""),"IMG01","")</f>
        <v>IMG01</v>
      </c>
      <c r="B10" s="109" t="s">
        <v>190</v>
      </c>
      <c r="C10" s="20" t="str">
        <f t="shared" ref="C10:C41" si="0">IF(OR(B10&lt;&gt;"",J10&lt;&gt;""),IF($G$4="Recurso",CONCATENATE($G$4," ",$G$5),$G$4),"")</f>
        <v>Recurso F13B</v>
      </c>
      <c r="D10" s="63" t="s">
        <v>191</v>
      </c>
      <c r="E10" s="63" t="s">
        <v>169</v>
      </c>
      <c r="F10" s="13" t="str">
        <f t="shared" ref="F10" ca="1" si="1">IF(OR(B10&lt;&gt;"",J10&lt;&gt;""),CONCATENATE($C$7,"_",$A10,IF($G$4="Cuaderno de Estudio","_small",CONCATENATE(IF(I10="","","n"),IF(LEFT($G$5,1)="F",".jpg",".png")))),"")</f>
        <v>CN_10_15_REC80_IMG01.jpg</v>
      </c>
      <c r="G10" s="13" t="str">
        <f ca="1">IF($F10&lt;&gt;"",IF($G$4="Recurso",VLOOKUP($E10,OFFSET('Definición técnica de imagenes'!$A$1,MATCH($G$5,'Definición técnica de imagenes'!$A$1:$A$104,0)-1,1,COUNTIF('Definición técnica de imagenes'!$A$3:$A$102,$G$5),5),5,FALSE),'Definición técnica de imagenes'!$F$16),"")</f>
        <v>850 x 400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06.5" customHeight="1" x14ac:dyDescent="0.25">
      <c r="A11" s="12" t="str">
        <f t="shared" ref="A11:A18" si="3">IF(OR(B11&lt;&gt;"",J11&lt;&gt;""),CONCATENATE(LEFT(A10,3),IF(MID(A10,4,2)+1&lt;10,CONCATENATE("0",MID(A10,4,2)+1))),"")</f>
        <v>IMG02</v>
      </c>
      <c r="B11" s="109" t="s">
        <v>192</v>
      </c>
      <c r="C11" s="20" t="str">
        <f t="shared" si="0"/>
        <v>Recurso F13B</v>
      </c>
      <c r="D11" s="63" t="s">
        <v>191</v>
      </c>
      <c r="E11" s="63" t="s">
        <v>169</v>
      </c>
      <c r="F11" s="13" t="str">
        <f t="shared" ref="F11:F74" ca="1" si="4">IF(OR(B11&lt;&gt;"",J11&lt;&gt;""),CONCATENATE($C$7,"_",$A11,IF($G$4="Cuaderno de Estudio","_small",CONCATENATE(IF(I11="","","n"),IF(LEFT($G$5,1)="F",".jpg",".png")))),"")</f>
        <v>CN_10_15_REC80_IMG02.jpg</v>
      </c>
      <c r="G11" s="13" t="str">
        <f ca="1">IF($F11&lt;&gt;"",IF($G$4="Recurso",VLOOKUP($E11,OFFSET('Definición técnica de imagenes'!$A$1,MATCH($G$5,'Definición técnica de imagenes'!$A$1:$A$104,0)-1,1,COUNTIF('Definición técnica de imagenes'!$A$3:$A$102,$G$5),5),5,FALSE),'Definición técnica de imagenes'!$F$16),"")</f>
        <v>850 x 400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21.5" customHeight="1" x14ac:dyDescent="0.25">
      <c r="A12" s="12" t="str">
        <f t="shared" si="3"/>
        <v>IMG03</v>
      </c>
      <c r="B12" s="109" t="s">
        <v>193</v>
      </c>
      <c r="C12" s="20" t="str">
        <f t="shared" si="0"/>
        <v>Recurso F13B</v>
      </c>
      <c r="D12" s="63" t="s">
        <v>191</v>
      </c>
      <c r="E12" s="63" t="s">
        <v>169</v>
      </c>
      <c r="F12" s="13" t="str">
        <f t="shared" ca="1" si="4"/>
        <v>CN_10_15_REC80_IMG03.jpg</v>
      </c>
      <c r="G12" s="13" t="str">
        <f ca="1">IF($F12&lt;&gt;"",IF($G$4="Recurso",VLOOKUP($E12,OFFSET('Definición técnica de imagenes'!$A$1,MATCH($G$5,'Definición técnica de imagenes'!$A$1:$A$104,0)-1,1,COUNTIF('Definición técnica de imagenes'!$A$3:$A$102,$G$5),5),5,FALSE),'Definición técnica de imagenes'!$F$16),"")</f>
        <v>850 x 400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98.25" customHeight="1" x14ac:dyDescent="0.25">
      <c r="A13" s="12" t="str">
        <f t="shared" si="3"/>
        <v>IMG04</v>
      </c>
      <c r="B13" s="110">
        <v>156202859</v>
      </c>
      <c r="C13" s="20" t="str">
        <f t="shared" si="0"/>
        <v>Recurso F13B</v>
      </c>
      <c r="D13" s="63" t="s">
        <v>191</v>
      </c>
      <c r="E13" s="63" t="s">
        <v>169</v>
      </c>
      <c r="F13" s="13" t="str">
        <f t="shared" ca="1" si="4"/>
        <v>CN_10_15_REC80_IMG04.jpg</v>
      </c>
      <c r="G13" s="13" t="str">
        <f ca="1">IF($F13&lt;&gt;"",IF($G$4="Recurso",VLOOKUP($E13,OFFSET('Definición técnica de imagenes'!$A$1,MATCH($G$5,'Definición técnica de imagenes'!$A$1:$A$104,0)-1,1,COUNTIF('Definición técnica de imagenes'!$A$3:$A$102,$G$5),5),5,FALSE),'Definición técnica de imagenes'!$F$16),"")</f>
        <v>850 x 400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88247007/stock-photo-pharmacy-and-chemistry-theme-test-glass-flask-with-solution-in-research-laboratory-shallow-dof.html?src=HJwoOq_t2itu7wxSVtBLBw-2-14"/>
    <hyperlink ref="B11" r:id="rId2" display="http://www.shutterstock.com/pic-64873405/stock-photo-chemistry-recipients.html?src=pp-photo-104203409-8kps_S1SiyzgVfLn7IZigw-4"/>
    <hyperlink ref="B12" r:id="rId3" display="http://www.shutterstock.com/pic-70783717/stock-photo-scientist-in-protective-wear-and-glasses.html?src=HJwoOq_t2itu7wxSVtBLBw-1-66"/>
    <hyperlink ref="B13" r:id="rId4" display="http://www.shutterstock.com/pic-156202859/stock-photo-scientist-working-in-the-lab-in-protective-mask-examines-a-with-liquid.html?src=8kps_S1SiyzgVfLn7IZigw-2-32"/>
  </hyperlinks>
  <pageMargins left="0.75" right="0.75" top="1" bottom="1" header="0.5" footer="0.5"/>
  <pageSetup orientation="portrait" horizontalDpi="4294967292" verticalDpi="4294967292"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Viviana</cp:lastModifiedBy>
  <dcterms:created xsi:type="dcterms:W3CDTF">2014-07-01T23:43:25Z</dcterms:created>
  <dcterms:modified xsi:type="dcterms:W3CDTF">2016-06-22T04:01:13Z</dcterms:modified>
</cp:coreProperties>
</file>