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F18" i="1" l="1"/>
  <c r="G18" i="1" s="1"/>
  <c r="H18" i="1"/>
  <c r="A19" i="1"/>
  <c r="F19" i="1" l="1"/>
  <c r="G19" i="1" s="1"/>
  <c r="H19" i="1"/>
  <c r="A20" i="1"/>
  <c r="H20" i="1" l="1"/>
  <c r="F20" i="1"/>
  <c r="G20" i="1" s="1"/>
  <c r="A21" i="1"/>
  <c r="F21" i="1" l="1"/>
  <c r="G21" i="1" s="1"/>
  <c r="H21" i="1"/>
  <c r="A22" i="1"/>
  <c r="F22" i="1" l="1"/>
  <c r="G22" i="1" s="1"/>
  <c r="H22" i="1"/>
  <c r="A23" i="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<sst xmlns="http://schemas.openxmlformats.org/spreadsheetml/2006/main" count="414" uniqueCount="218">
  <si>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</si>
  <si>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</si>
  <si>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</si>
  <si>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</si>
  <si>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</si>
  <si>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</si>
  <si>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</si>
  <si>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</si>
  <si>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</si>
  <si>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</si>
  <si>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</si>
  <si>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</si>
  <si>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</si>
  <si>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</si>
  <si>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</si>
  <si>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</si>
  <si>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</si>
  <si>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</si>
  <si>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</si>
  <si>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</si>
  <si>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</si>
  <si>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</si>
  <si>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</si>
  <si>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</si>
  <si>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</si>
  <si>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</si>
  <si>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</si>
  <si>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</si>
  <si>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</si>
  <si>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</si>
  <si>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</si>
  <si>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</si>
  <si>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</si>
  <si>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</si>
  <si>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</si>
  <si>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</si>
  <si>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</si>
  <si>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</si>
  <si>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</si>
  <si>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</si>
  <si>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</si>
  <si>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</si>
  <si>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</si>
  <si>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</si>
  <si>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</si>
  <si>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</si>
  <si>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</si>
  <si>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</si>
  <si>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</si>
  <si>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</si>
  <si>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</si>
  <si>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</si>
  <si>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</si>
  <si>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</si>
  <si>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</si>
  <si>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</si>
  <si>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</si>
  <si>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</si>
  <si>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</si>
  <si>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</si>
  <si>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</si>
  <si>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</si>
  <si>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</si>
  <si>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</si>
  <si>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</si>
  <si>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</si>
  <si>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</si>
  <si>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</si>
  <si>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</si>
  <si>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</si>
  <si>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</si>
  <si>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</si>
  <si>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</si>
  <si>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</si>
  <si>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</si>
  <si>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</si>
  <si>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</si>
  <si>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</si>
  <si>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</si>
  <si>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</si>
  <si>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</si>
  <si>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</si>
  <si>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</si>
  <si>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</si>
  <si>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</si>
  <si>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</si>
  <si>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</si>
  <si>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</si>
  <si>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</si>
  <si>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</si>
  <si>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</si>
  <si>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</si>
  <si>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</si>
  <si>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</si>
  <si>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</si>
  <si>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</si>
  <si>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</si>
  <si>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</si>
  <si>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</si>
  <si>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</si>
  <si>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</si>
  <si>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</si>
  <si>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</si>
  <si>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</si>
  <si>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</si>
  <si>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</si>
  <si>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</si>
  <si>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</si>
  <si>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</si>
  <si>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</si>
  <si>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</si>
  <si>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</si>
  <si>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</si>
  <si>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</si>
  <si>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</si>
  <si>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</si>
  <si>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</si>
  <si>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</si>
  <si>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</si>
  <si>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</si>
  <si>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</si>
  <si>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</si>
  <si>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</si>
  <si>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</si>
  <si>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</si>
  <si>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</si>
  <si>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</si>
  <si>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</si>
  <si>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</si>
  <si>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</si>
  <si>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</si>
  <si>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</si>
  <si>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</si>
  <si>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</si>
  <si>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</si>
  <si>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</si>
  <si>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</si>
  <si>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</si>
  <si>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</si>
  <si>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</si>
  <si>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</si>
  <si>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</si>
  <si>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</si>
  <si>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</si>
  <si>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</si>
  <si>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</si>
  <si>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</si>
  <si>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</si>
  <si>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</si>
  <si>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</si>
  <si>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</si>
  <si>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</si>
  <si>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</si>
  <si>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</si>
  <si>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</si>
  <si>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</si>
  <si>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</si>
  <si>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</si>
  <si>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</si>
  <si>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</si>
  <si>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</si>
  <si>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</si>
  <si>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</si>
  <si>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</si>
  <si>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</si>
  <si>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</si>
  <si>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</si>
  <si>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</si>
  <si>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</si>
  <si>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</si>
  <si>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</si>
  <si>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</si>
  <si>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</si>
  <si>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</si>
  <si>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</si>
  <si>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</si>
  <si>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</si>
  <si>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</si>
  <si>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</si>
  <si>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</si>
  <si>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</si>
  <si>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</si>
  <si>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</si>
  <si>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</si>
  <si>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</si>
  <si>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</si>
  <si>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</si>
  <si>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nutrición y la digestión en el ser humano</t>
  </si>
  <si>
    <t>Diego Molina</t>
  </si>
  <si>
    <t>Cuaderno de Estudio</t>
  </si>
  <si>
    <t>CN_06_04_CO/ CN_06_04_CO_IMG02</t>
  </si>
  <si>
    <t>Esta imagen ya está ilustrada en la carpeta CN_06_04_CO</t>
  </si>
  <si>
    <t>6° Primaria/Ciencias de la Naturaleza/Cuaderno de estudio/El aparato digestivo y el sistema excretor/La nutrición y los tipos de alimento.</t>
  </si>
  <si>
    <t>CN_06_04_CO/ CN_06_04_CO_IMG07</t>
  </si>
  <si>
    <t>Ilustración</t>
  </si>
  <si>
    <t>Fotografía</t>
  </si>
  <si>
    <t>Esta imagen ya está ilustrada en la carpeta CN_06_04_CO.  Sin embargo, si es posible, agrandar un poco más la parte de los alimentos y recortar el margen blanco.</t>
  </si>
  <si>
    <t>Sistemas asociados al sistema digestivo</t>
  </si>
  <si>
    <t>Alimentos</t>
  </si>
  <si>
    <t>Alimentos separados por estructurales, energéticos y reguladores</t>
  </si>
  <si>
    <t>Pirámide alimenticia</t>
  </si>
  <si>
    <t xml:space="preserve">Quitar el título "Swallowing". Cambiar nombres como se muestra en la imagen.       Bolus of food: Bolo alimenticio          /              Upper esophageal sphincter (UES) closed : Esfínter esofágico superior (EES) cerrado             /        Tongue blocks the oral cavity: Lengua bloqueando la cavidad oral          /    UES open:  EES abierto             /              Epliglottis blocks the larynx: Epiglotis bloqueando la laringe  /  Esophagus: Esófago  / UES re-closes:  EES cerrado    /  soft palate blocks the nasal cavity:  Paladar suave bloqueando la cavidad nasal                                                                                                          Incluir las palabras:  Entrada de aire por la nariz   /    Faringe    /   Laringe    /    Tráquea                                                      </t>
  </si>
  <si>
    <t>Deglución del alimento</t>
  </si>
  <si>
    <t>Cambiar nombres a español:    Bolus of food: Bolo alimenticio      /       Pharynx: Faringe      /     Tongue: Lengua     /     Epiglottis: Epiglotis        /        Esophagus: Esófago         /   Trachea: Tráquea     /Constiction: Contracción   /   Peristaltic wave:  Movimiento peristáltico  /    Bolus: Bolo      /                Relaxation: Relajación muscular      /      Stomach: Estómago                                        Eliminar la palabra: shortening                                                                            Incluir la palabra Esófago con las líneas en los dos dibujos inferiores,  También incluir la segunda línea que señala el estómago con e dibujo izquierdo,     añadir la palabra al dibujo de abajo izquierda:  Contracción</t>
  </si>
  <si>
    <t>Movimientos peristálticos del esófago</t>
  </si>
  <si>
    <t>Estómago</t>
  </si>
  <si>
    <t>6° Primaria/Ciencias de la Naturaleza/Cuaderno de estudio/El aparato digestivo y el sistema excretor/el aparato digestivo.</t>
  </si>
  <si>
    <t>Sistema digestivo humano</t>
  </si>
  <si>
    <t>Sin cambios</t>
  </si>
  <si>
    <t>Eliminar la palabra: vermiforme,        cambiar las palabras  ampolla rectal  por:  Recto     e incluir l señalización del ano, como se muestra en la imagen</t>
  </si>
  <si>
    <t>6° Primaria/Ciencias de la Naturaleza/Cuaderno de estudio/El aparato digestivo y el sistema excretor/El hígado y el páncreas</t>
  </si>
  <si>
    <t>Hígado y páncreas</t>
  </si>
  <si>
    <t>Tomate y naranja con moho</t>
  </si>
  <si>
    <t>Manos lavando verduras</t>
  </si>
  <si>
    <t>Niña cepillandose los dientes</t>
  </si>
  <si>
    <t>Gastritis</t>
  </si>
  <si>
    <t>CN_06_05_REC10</t>
  </si>
  <si>
    <t>Colocar nombres y señalizaciones:  Esófago   /    Cuerpo del estómago   /   Píloro   /   Cardias   /  Duodeno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</si>
</sst>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u/>
      <sz val="12"/>
      <color theme="1"/>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17"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179294</xdr:colOff>
      <xdr:row>13</xdr:row>
      <xdr:rowOff>33619</xdr:rowOff>
    </xdr:from>
    <xdr:to>
      <xdr:col>10</xdr:col>
      <xdr:colOff>3518628</xdr:colOff>
      <xdr:row>13</xdr:row>
      <xdr:rowOff>2017059</xdr:rowOff>
    </xdr:to>
    <xdr:pic>
      <xdr:nvPicPr>
        <xdr:cNvPr id="3" name="Imagen 2"/>
        <xdr:cNvPicPr>
          <a:picLocks noChangeAspect="1"/>
        </xdr:cNvPicPr>
      </xdr:nvPicPr>
      <xdr:blipFill>
        <a:blip xmlns:r="http://schemas.openxmlformats.org/officeDocument/2006/relationships" r:embed="rId1"/>
        <a:stretch>
          <a:fillRect/>
        </a:stretch>
      </xdr:blipFill>
      <xdr:spPr>
        <a:xfrm>
          <a:off x="17201029" y="4672854"/>
          <a:ext cx="3339334" cy="1983440"/>
        </a:xfrm>
        <a:prstGeom prst="rect">
          <a:avLst/>
        </a:prstGeom>
      </xdr:spPr>
    </xdr:pic>
    <xdr:clientData/>
  </xdr:twoCellAnchor>
  <xdr:twoCellAnchor editAs="oneCell">
    <xdr:from>
      <xdr:col>10</xdr:col>
      <xdr:colOff>22412</xdr:colOff>
      <xdr:row>14</xdr:row>
      <xdr:rowOff>89648</xdr:rowOff>
    </xdr:from>
    <xdr:to>
      <xdr:col>10</xdr:col>
      <xdr:colOff>1557618</xdr:colOff>
      <xdr:row>14</xdr:row>
      <xdr:rowOff>2097002</xdr:rowOff>
    </xdr:to>
    <xdr:pic>
      <xdr:nvPicPr>
        <xdr:cNvPr id="2" name="Imagen 1"/>
        <xdr:cNvPicPr>
          <a:picLocks noChangeAspect="1"/>
        </xdr:cNvPicPr>
      </xdr:nvPicPr>
      <xdr:blipFill>
        <a:blip xmlns:r="http://schemas.openxmlformats.org/officeDocument/2006/relationships" r:embed="rId2"/>
        <a:stretch>
          <a:fillRect/>
        </a:stretch>
      </xdr:blipFill>
      <xdr:spPr>
        <a:xfrm>
          <a:off x="17044147" y="7967383"/>
          <a:ext cx="1535206" cy="2007354"/>
        </a:xfrm>
        <a:prstGeom prst="rect">
          <a:avLst/>
        </a:prstGeom>
      </xdr:spPr>
    </xdr:pic>
    <xdr:clientData/>
  </xdr:twoCellAnchor>
  <xdr:twoCellAnchor editAs="oneCell">
    <xdr:from>
      <xdr:col>10</xdr:col>
      <xdr:colOff>67235</xdr:colOff>
      <xdr:row>16</xdr:row>
      <xdr:rowOff>89648</xdr:rowOff>
    </xdr:from>
    <xdr:to>
      <xdr:col>10</xdr:col>
      <xdr:colOff>1479177</xdr:colOff>
      <xdr:row>16</xdr:row>
      <xdr:rowOff>1759087</xdr:rowOff>
    </xdr:to>
    <xdr:pic>
      <xdr:nvPicPr>
        <xdr:cNvPr id="9" name="Imagen 8"/>
        <xdr:cNvPicPr>
          <a:picLocks noChangeAspect="1"/>
        </xdr:cNvPicPr>
      </xdr:nvPicPr>
      <xdr:blipFill>
        <a:blip xmlns:r="http://schemas.openxmlformats.org/officeDocument/2006/relationships" r:embed="rId3"/>
        <a:stretch>
          <a:fillRect/>
        </a:stretch>
      </xdr:blipFill>
      <xdr:spPr>
        <a:xfrm>
          <a:off x="17088970" y="15139148"/>
          <a:ext cx="1411942" cy="1669439"/>
        </a:xfrm>
        <a:prstGeom prst="rect">
          <a:avLst/>
        </a:prstGeom>
      </xdr:spPr>
    </xdr:pic>
    <xdr:clientData/>
  </xdr:twoCellAnchor>
  <xdr:twoCellAnchor editAs="oneCell">
    <xdr:from>
      <xdr:col>10</xdr:col>
      <xdr:colOff>78441</xdr:colOff>
      <xdr:row>17</xdr:row>
      <xdr:rowOff>201705</xdr:rowOff>
    </xdr:from>
    <xdr:to>
      <xdr:col>10</xdr:col>
      <xdr:colOff>1658471</xdr:colOff>
      <xdr:row>17</xdr:row>
      <xdr:rowOff>1789634</xdr:rowOff>
    </xdr:to>
    <xdr:pic>
      <xdr:nvPicPr>
        <xdr:cNvPr id="10" name="Imagen 9"/>
        <xdr:cNvPicPr>
          <a:picLocks noChangeAspect="1"/>
        </xdr:cNvPicPr>
      </xdr:nvPicPr>
      <xdr:blipFill>
        <a:blip xmlns:r="http://schemas.openxmlformats.org/officeDocument/2006/relationships" r:embed="rId4"/>
        <a:stretch>
          <a:fillRect/>
        </a:stretch>
      </xdr:blipFill>
      <xdr:spPr>
        <a:xfrm>
          <a:off x="17100176" y="17559617"/>
          <a:ext cx="1580030" cy="1587929"/>
        </a:xfrm>
        <a:prstGeom prst="rect">
          <a:avLst/>
        </a:prstGeom>
      </xdr:spPr>
    </xdr:pic>
    <xdr:clientData/>
  </xdr:twoCellAnchor>
  <xdr:twoCellAnchor editAs="oneCell">
    <xdr:from>
      <xdr:col>10</xdr:col>
      <xdr:colOff>0</xdr:colOff>
      <xdr:row>15</xdr:row>
      <xdr:rowOff>0</xdr:rowOff>
    </xdr:from>
    <xdr:to>
      <xdr:col>10</xdr:col>
      <xdr:colOff>2342030</xdr:colOff>
      <xdr:row>15</xdr:row>
      <xdr:rowOff>2397299</xdr:rowOff>
    </xdr:to>
    <xdr:pic>
      <xdr:nvPicPr>
        <xdr:cNvPr id="4" name="Imagen 3"/>
        <xdr:cNvPicPr>
          <a:picLocks noChangeAspect="1"/>
        </xdr:cNvPicPr>
      </xdr:nvPicPr>
      <xdr:blipFill>
        <a:blip xmlns:r="http://schemas.openxmlformats.org/officeDocument/2006/relationships" r:embed="rId5"/>
        <a:stretch>
          <a:fillRect/>
        </a:stretch>
      </xdr:blipFill>
      <xdr:spPr>
        <a:xfrm>
          <a:off x="17021735" y="11519647"/>
          <a:ext cx="2342030" cy="23972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5" zoomScaleNormal="85" zoomScalePageLayoutView="140" workbookViewId="0">
      <selection activeCell="B10" sqref="B10"/>
    </sheetView>
  </sheetViews>
  <sheetFormatPr baseColWidth="10" defaultColWidth="10.875" defaultRowHeight="13.5" x14ac:dyDescent="0.25"/>
  <cols>
    <col min="1" max="1" width="7" style="2" customWidth="1"/>
    <col min="2" max="2" width="29.7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0.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8">
        <v>6</v>
      </c>
      <c r="D3" s="89"/>
      <c r="F3" s="81">
        <v>42316</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216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190</v>
      </c>
      <c r="C10" s="20" t="str">
        <f t="shared" ref="C10:C41" si="0">IF(OR(B10&lt;&gt;"",J10&lt;&gt;""),IF($G$4="Recurso",CONCATENATE($G$4," ",$G$5),$G$4),"")</f>
        <v>Cuaderno de Estudio</v>
      </c>
      <c r="D10" s="63" t="s">
        <v>194</v>
      </c>
      <c r="E10" s="63" t="s">
        <v>153</v>
      </c>
      <c r="F10" s="13" t="str">
        <f t="shared" ref="F10" si="1">IF(OR(B10&lt;&gt;"",J10&lt;&gt;""),CONCATENATE($C$7,"_",$A10,IF($G$4="Cuaderno de Estudio","_small",CONCATENATE(IF(I10="","","n"),IF(LEFT($G$5,1)="F",".jpg",".png")))),"")</f>
        <v>CN_06_05_REC10_IMG01_small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CN_06_05_REC10_IMG01_zoom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197</v>
      </c>
      <c r="K10" s="64" t="s">
        <v>191</v>
      </c>
      <c r="O10" s="2" t="str">
        <f>'Definición técnica de imagenes'!A12</f>
        <v>M12D</v>
      </c>
    </row>
    <row r="11" spans="1:16" s="11" customFormat="1" ht="74.25" customHeight="1" x14ac:dyDescent="0.25">
      <c r="A11" s="12" t="str">
        <f t="shared" ref="A11:A18" si="3">IF(OR(B11&lt;&gt;"",J11&lt;&gt;""),CONCATENATE(LEFT(A10,3),IF(MID(A10,4,2)+1&lt;10,CONCATENATE("0",MID(A10,4,2)+1))),"")</f>
        <v>IMG02</v>
      </c>
      <c r="B11" s="62" t="s">
        <v>192</v>
      </c>
      <c r="C11" s="20" t="str">
        <f t="shared" si="0"/>
        <v>Cuaderno de Estudio</v>
      </c>
      <c r="D11" s="63" t="s">
        <v>195</v>
      </c>
      <c r="E11" s="63" t="s">
        <v>154</v>
      </c>
      <c r="F11" s="13" t="str">
        <f t="shared" ref="F11:F74" si="4">IF(OR(B11&lt;&gt;"",J11&lt;&gt;""),CONCATENATE($C$7,"_",$A11,IF($G$4="Cuaderno de Estudio","_small",CONCATENATE(IF(I11="","","n"),IF(LEFT($G$5,1)="F",".jpg",".png")))),"")</f>
        <v>CN_06_05_REC10_IMG02_small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CN_06_05_REC10_IMG02_zoom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198</v>
      </c>
      <c r="K11" s="65"/>
      <c r="O11" s="2" t="str">
        <f>'Definición técnica de imagenes'!A13</f>
        <v>M101</v>
      </c>
    </row>
    <row r="12" spans="1:16" s="11" customFormat="1" ht="40.5" x14ac:dyDescent="0.25">
      <c r="A12" s="12" t="str">
        <f t="shared" si="3"/>
        <v>IMG03</v>
      </c>
      <c r="B12" s="62" t="s">
        <v>193</v>
      </c>
      <c r="C12" s="20" t="str">
        <f t="shared" si="0"/>
        <v>Cuaderno de Estudio</v>
      </c>
      <c r="D12" s="63" t="s">
        <v>194</v>
      </c>
      <c r="E12" s="63" t="s">
        <v>153</v>
      </c>
      <c r="F12" s="13" t="str">
        <f t="shared" si="4"/>
        <v>CN_06_05_REC10_IMG03_small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CN_06_05_REC10_IMG03_zoom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199</v>
      </c>
      <c r="K12" s="64" t="s">
        <v>196</v>
      </c>
      <c r="O12" s="2" t="str">
        <f>'Definición técnica de imagenes'!A18</f>
        <v>Diaporama F1</v>
      </c>
    </row>
    <row r="13" spans="1:16" s="11" customFormat="1" x14ac:dyDescent="0.25">
      <c r="A13" s="12" t="str">
        <f t="shared" si="3"/>
        <v>IMG04</v>
      </c>
      <c r="B13" s="62">
        <v>55920286</v>
      </c>
      <c r="C13" s="20" t="str">
        <f t="shared" si="0"/>
        <v>Cuaderno de Estudio</v>
      </c>
      <c r="D13" s="63" t="s">
        <v>195</v>
      </c>
      <c r="E13" s="63" t="s">
        <v>153</v>
      </c>
      <c r="F13" s="13" t="str">
        <f t="shared" si="4"/>
        <v>CN_06_05_REC10_IMG04_small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CN_06_05_REC10_IMG04_zoom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c r="O13" s="2" t="str">
        <f>'Definición técnica de imagenes'!A19</f>
        <v>F4</v>
      </c>
    </row>
    <row r="14" spans="1:16" s="11" customFormat="1" ht="295.5" customHeight="1" x14ac:dyDescent="0.25">
      <c r="A14" s="12" t="str">
        <f t="shared" si="3"/>
        <v>IMG05</v>
      </c>
      <c r="B14" s="62">
        <v>119134822</v>
      </c>
      <c r="C14" s="20" t="str">
        <f t="shared" si="0"/>
        <v>Cuaderno de Estudio</v>
      </c>
      <c r="D14" s="63" t="s">
        <v>194</v>
      </c>
      <c r="E14" s="63" t="s">
        <v>153</v>
      </c>
      <c r="F14" s="13" t="str">
        <f t="shared" si="4"/>
        <v>CN_06_05_REC10_IMG05_small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CN_06_05_REC10_IMG05_zoom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6" t="s">
        <v>202</v>
      </c>
      <c r="K14" s="64" t="s">
        <v>201</v>
      </c>
      <c r="O14" s="2" t="str">
        <f>'Definición técnica de imagenes'!A22</f>
        <v>F6</v>
      </c>
    </row>
    <row r="15" spans="1:16" s="11" customFormat="1" ht="286.5" customHeight="1" x14ac:dyDescent="0.25">
      <c r="A15" s="12" t="str">
        <f t="shared" si="3"/>
        <v>IMG06</v>
      </c>
      <c r="B15" s="62">
        <v>23723875</v>
      </c>
      <c r="C15" s="20" t="str">
        <f t="shared" si="0"/>
        <v>Cuaderno de Estudio</v>
      </c>
      <c r="D15" s="63" t="s">
        <v>194</v>
      </c>
      <c r="E15" s="63" t="s">
        <v>154</v>
      </c>
      <c r="F15" s="13" t="str">
        <f t="shared" si="4"/>
        <v>CN_06_05_REC10_IMG06_small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CN_06_05_REC10_IMG06_zoom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204</v>
      </c>
      <c r="K15" s="64" t="s">
        <v>203</v>
      </c>
      <c r="O15" s="2" t="str">
        <f>'Definición técnica de imagenes'!A24</f>
        <v>F6B</v>
      </c>
    </row>
    <row r="16" spans="1:16" s="11" customFormat="1" ht="236.25" customHeight="1" x14ac:dyDescent="0.3">
      <c r="A16" s="12" t="str">
        <f t="shared" si="3"/>
        <v>IMG07</v>
      </c>
      <c r="B16" s="62">
        <v>99460160</v>
      </c>
      <c r="C16" s="20" t="str">
        <f t="shared" si="0"/>
        <v>Cuaderno de Estudio</v>
      </c>
      <c r="D16" s="63" t="s">
        <v>194</v>
      </c>
      <c r="E16" s="63" t="s">
        <v>153</v>
      </c>
      <c r="F16" s="13" t="str">
        <f t="shared" si="4"/>
        <v>CN_06_05_REC10_IMG07_small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CN_06_05_REC10_IMG07_zoom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205</v>
      </c>
      <c r="K16" s="68" t="s">
        <v>217</v>
      </c>
      <c r="O16" s="2" t="str">
        <f>'Definición técnica de imagenes'!A25</f>
        <v>F7</v>
      </c>
    </row>
    <row r="17" spans="1:15" s="11" customFormat="1" ht="181.5" customHeight="1" x14ac:dyDescent="0.25">
      <c r="A17" s="12" t="str">
        <f t="shared" si="3"/>
        <v>IMG08</v>
      </c>
      <c r="B17" s="62" t="s">
        <v>206</v>
      </c>
      <c r="C17" s="20" t="str">
        <f t="shared" si="0"/>
        <v>Cuaderno de Estudio</v>
      </c>
      <c r="D17" s="63" t="s">
        <v>194</v>
      </c>
      <c r="E17" s="63" t="s">
        <v>154</v>
      </c>
      <c r="F17" s="13" t="str">
        <f t="shared" si="4"/>
        <v>CN_06_05_REC10_IMG08_small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CN_06_05_REC10_IMG08_zoom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207</v>
      </c>
      <c r="K17" s="66" t="s">
        <v>209</v>
      </c>
      <c r="O17" s="2" t="str">
        <f>'Definición técnica de imagenes'!A27</f>
        <v>F7B</v>
      </c>
    </row>
    <row r="18" spans="1:15" s="11" customFormat="1" ht="155.25" customHeight="1" x14ac:dyDescent="0.25">
      <c r="A18" s="12" t="str">
        <f t="shared" si="3"/>
        <v>IMG09</v>
      </c>
      <c r="B18" s="62" t="s">
        <v>210</v>
      </c>
      <c r="C18" s="20" t="str">
        <f t="shared" si="0"/>
        <v>Cuaderno de Estudio</v>
      </c>
      <c r="D18" s="63" t="s">
        <v>195</v>
      </c>
      <c r="E18" s="63" t="s">
        <v>153</v>
      </c>
      <c r="F18" s="13" t="str">
        <f t="shared" si="4"/>
        <v>CN_06_05_REC10_IMG09_small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CN_06_05_REC10_IMG09_zoom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211</v>
      </c>
      <c r="K18" s="66" t="s">
        <v>208</v>
      </c>
      <c r="O18" s="2" t="str">
        <f>'Definición técnica de imagenes'!A30</f>
        <v>F8</v>
      </c>
    </row>
    <row r="19" spans="1:15" s="11" customFormat="1" ht="14.25" x14ac:dyDescent="0.3">
      <c r="A19" s="12" t="str">
        <f t="shared" ref="A19:A50" si="6">IF(OR(B19&lt;&gt;"",J19&lt;&gt;""),CONCATENATE(LEFT(A18,3),IF(MID(A18,4,2)+1&lt;10,CONCATENATE("0",MID(A18,4,2)+1),MID(A18,4,2)+1)),"")</f>
        <v>IMG10</v>
      </c>
      <c r="B19" s="62">
        <v>127061000</v>
      </c>
      <c r="C19" s="20" t="str">
        <f t="shared" si="0"/>
        <v>Cuaderno de Estudio</v>
      </c>
      <c r="D19" s="63" t="s">
        <v>195</v>
      </c>
      <c r="E19" s="63" t="s">
        <v>153</v>
      </c>
      <c r="F19" s="13" t="str">
        <f t="shared" si="4"/>
        <v>CN_06_05_REC10_IMG10_small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CN_06_05_REC10_IMG10_zoom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212</v>
      </c>
      <c r="K19" s="68"/>
      <c r="O19" s="2" t="str">
        <f>'Definición técnica de imagenes'!A31</f>
        <v>F10</v>
      </c>
    </row>
    <row r="20" spans="1:15" s="11" customFormat="1" x14ac:dyDescent="0.25">
      <c r="A20" s="12" t="str">
        <f t="shared" si="6"/>
        <v>IMG11</v>
      </c>
      <c r="B20" s="62">
        <v>988454</v>
      </c>
      <c r="C20" s="20" t="str">
        <f t="shared" si="0"/>
        <v>Cuaderno de Estudio</v>
      </c>
      <c r="D20" s="63" t="s">
        <v>195</v>
      </c>
      <c r="E20" s="63" t="s">
        <v>153</v>
      </c>
      <c r="F20" s="13" t="str">
        <f t="shared" si="4"/>
        <v>CN_06_05_REC10_IMG11_small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CN_06_05_REC10_IMG11_zoom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213</v>
      </c>
      <c r="K20" s="66"/>
      <c r="O20" s="2" t="str">
        <f>'Definición técnica de imagenes'!A32</f>
        <v>F10B</v>
      </c>
    </row>
    <row r="21" spans="1:15" s="11" customFormat="1" x14ac:dyDescent="0.25">
      <c r="A21" s="12" t="str">
        <f t="shared" si="6"/>
        <v>IMG12</v>
      </c>
      <c r="B21" s="62">
        <v>107559128</v>
      </c>
      <c r="C21" s="20" t="str">
        <f t="shared" si="0"/>
        <v>Cuaderno de Estudio</v>
      </c>
      <c r="D21" s="63" t="s">
        <v>195</v>
      </c>
      <c r="E21" s="63" t="s">
        <v>153</v>
      </c>
      <c r="F21" s="13" t="str">
        <f t="shared" si="4"/>
        <v>CN_06_05_REC10_IMG12_small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CN_06_05_REC10_IMG12_zoom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214</v>
      </c>
      <c r="K21" s="66"/>
      <c r="O21" s="2" t="str">
        <f>'Definición técnica de imagenes'!A33</f>
        <v>F11</v>
      </c>
    </row>
    <row r="22" spans="1:15" s="11" customFormat="1" x14ac:dyDescent="0.25">
      <c r="A22" s="12" t="str">
        <f t="shared" si="6"/>
        <v>IMG13</v>
      </c>
      <c r="B22" s="62">
        <v>176963621</v>
      </c>
      <c r="C22" s="20" t="str">
        <f t="shared" si="0"/>
        <v>Cuaderno de Estudio</v>
      </c>
      <c r="D22" s="63" t="s">
        <v>195</v>
      </c>
      <c r="E22" s="63" t="s">
        <v>153</v>
      </c>
      <c r="F22" s="13" t="str">
        <f t="shared" si="4"/>
        <v>CN_06_05_REC10_IMG13_small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CN_06_05_REC10_IMG13_zoom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215</v>
      </c>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7" sqref="A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78"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2015-11-09T14:47:05Z</dcterms:modified>
</cp:coreProperties>
</file>