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A16" i="1"/>
  <c r="A17" i="1"/>
  <c r="A18" i="1"/>
  <c r="A19" i="1"/>
  <c r="A20" i="1"/>
  <c r="F20" i="1"/>
  <c r="G20" i="1"/>
  <c r="H20"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F12" i="1"/>
  <c r="G12" i="1"/>
  <c r="I10" i="1"/>
  <c r="C10" i="1"/>
  <c r="A10" i="1"/>
  <c r="M8" i="1"/>
  <c r="M7" i="1"/>
  <c r="M6" i="1"/>
  <c r="M5" i="1"/>
  <c r="F5" i="1"/>
  <c r="M4" i="1"/>
  <c r="M3" i="1"/>
  <c r="M2" i="1"/>
  <c r="M1" i="1"/>
  <c r="E9" i="1"/>
  <c r="F11" i="1"/>
  <c r="G11" i="1"/>
  <c r="H10" i="1"/>
  <c r="A13" i="1"/>
  <c r="F10" i="1"/>
  <c r="G10" i="1"/>
  <c r="F13" i="1"/>
  <c r="G13" i="1"/>
  <c r="H13" i="1"/>
  <c r="A14" i="1"/>
  <c r="F14" i="1"/>
  <c r="G14" i="1"/>
  <c r="H14" i="1"/>
  <c r="A15" i="1"/>
  <c r="F15" i="1"/>
  <c r="G15" i="1"/>
  <c r="H15" i="1"/>
  <c r="F16" i="1"/>
  <c r="G16" i="1"/>
  <c r="H16" i="1"/>
  <c r="F17" i="1"/>
  <c r="G17" i="1"/>
  <c r="H17" i="1"/>
  <c r="F18" i="1"/>
  <c r="G18" i="1"/>
  <c r="H18" i="1"/>
  <c r="F19" i="1"/>
  <c r="G19" i="1"/>
  <c r="H19"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<sst xmlns="http://schemas.openxmlformats.org/spreadsheetml/2006/main" count="403" uniqueCount="207">
  <si>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</si>
  <si>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</si>
  <si>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</si>
  <si>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</si>
  <si>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</si>
  <si>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</si>
  <si>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</si>
  <si>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</si>
  <si>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</si>
  <si>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</si>
  <si>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</si>
  <si>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</si>
  <si>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</si>
  <si>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</si>
  <si>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</si>
  <si>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</si>
  <si>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</si>
  <si>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</si>
  <si>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</si>
  <si>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</si>
  <si>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</si>
  <si>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</si>
  <si>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</si>
  <si>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</si>
  <si>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</si>
  <si>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</si>
  <si>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</si>
  <si>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</si>
  <si>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</si>
  <si>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</si>
  <si>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</si>
  <si>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</si>
  <si>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</si>
  <si>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</si>
  <si>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</si>
  <si>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</si>
  <si>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</si>
  <si>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</si>
  <si>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</si>
  <si>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</si>
  <si>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</si>
  <si>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</si>
  <si>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</si>
  <si>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</si>
  <si>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</si>
  <si>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</si>
  <si>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</si>
  <si>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</si>
  <si>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</si>
  <si>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</si>
  <si>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</si>
  <si>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</si>
  <si>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</si>
  <si>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</si>
  <si>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</si>
  <si>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</si>
  <si>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</si>
  <si>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</si>
  <si>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</si>
  <si>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</si>
  <si>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</si>
  <si>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</si>
  <si>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</si>
  <si>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</si>
  <si>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</si>
  <si>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</si>
  <si>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</si>
  <si>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</si>
  <si>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</si>
  <si>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</si>
  <si>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</si>
  <si>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</si>
  <si>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</si>
  <si>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</si>
  <si>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</si>
  <si>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</si>
  <si>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</si>
  <si>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</si>
  <si>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</si>
  <si>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</si>
  <si>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</si>
  <si>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</si>
  <si>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</si>
  <si>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</si>
  <si>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</si>
  <si>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</si>
  <si>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</si>
  <si>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</si>
  <si>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</si>
  <si>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</si>
  <si>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</si>
  <si>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</si>
  <si>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</si>
  <si>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</si>
  <si>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</si>
  <si>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</si>
  <si>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</si>
  <si>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</si>
  <si>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</si>
  <si>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</si>
  <si>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</si>
  <si>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</si>
  <si>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</si>
  <si>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</si>
  <si>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</si>
  <si>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</si>
  <si>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</si>
  <si>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</si>
  <si>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</si>
  <si>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</si>
  <si>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</si>
  <si>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</si>
  <si>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</si>
  <si>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</si>
  <si>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</si>
  <si>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</si>
  <si>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</si>
  <si>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</si>
  <si>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</si>
  <si>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</si>
  <si>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</si>
  <si>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</si>
  <si>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</si>
  <si>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</si>
  <si>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</si>
  <si>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</si>
  <si>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</si>
  <si>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</si>
  <si>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</si>
  <si>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</si>
  <si>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</si>
  <si>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</si>
  <si>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</si>
  <si>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</si>
  <si>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</si>
  <si>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</si>
  <si>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</si>
  <si>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</si>
  <si>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</si>
  <si>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</si>
  <si>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</si>
  <si>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</si>
  <si>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</si>
  <si>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</si>
  <si>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</si>
  <si>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</si>
  <si>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</si>
  <si>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</si>
  <si>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</si>
  <si>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</si>
  <si>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</si>
  <si>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</si>
  <si>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</si>
  <si>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</si>
  <si>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</si>
  <si>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</si>
  <si>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</si>
  <si>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</si>
  <si>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</si>
  <si>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</si>
  <si>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</si>
  <si>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</si>
  <si>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</si>
  <si>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</si>
  <si>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</si>
  <si>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</si>
  <si>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</si>
  <si>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</si>
  <si>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</si>
  <si>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</si>
  <si>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</si>
  <si>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</si>
  <si>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</si>
  <si>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</si>
  <si>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</si>
  <si>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</si>
  <si>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</si>
  <si>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</si>
  <si>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</si>
  <si>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</si>
  <si>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</si>
  <si>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</si>
  <si>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</si>
  <si>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</si>
  <si>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</si>
  <si>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</si>
  <si>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</si>
  <si>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molecular moderna</t>
  </si>
  <si>
    <t>Miguel Aljure</t>
  </si>
  <si>
    <t>CN_09_02_CO_REC10</t>
  </si>
  <si>
    <t>Fotografía</t>
  </si>
  <si>
    <t>Ilustración</t>
  </si>
  <si>
    <t>Mujer investigadora haciendo una PCR</t>
  </si>
  <si>
    <t>http://www.guiametabolica.org/noticia/gen-proteina-0</t>
  </si>
  <si>
    <t>Ilustrar la imagen que se presenta aquí</t>
  </si>
  <si>
    <t>Modificar el texto DNA por ADN</t>
  </si>
  <si>
    <t>Incluir nuevos elementos a la imagen 06</t>
  </si>
  <si>
    <t>Investigador en el laboratorio de alta seguridad</t>
  </si>
  <si>
    <t>Moléculas de ADN</t>
  </si>
  <si>
    <t>Ilustrar el esquema</t>
  </si>
  <si>
    <t>Modificar el texto ARNl por ARNr</t>
  </si>
  <si>
    <t>Modelo a alta resolución de una proteína</t>
  </si>
  <si>
    <t>Tres científicos observan un modelo ampliado del ADN. Como fondo de imagen hay representaciones de moléculas.</t>
  </si>
  <si>
    <t>Ilustración acerca del modelo de la molécula de ADN</t>
  </si>
  <si>
    <t>Familia feliz (papá, mamá y dos hijos)</t>
  </si>
  <si>
    <t>Imagen en blanco y negro de ADN y otros símbolos</t>
  </si>
  <si>
    <t>Quitar el texto de arriba que dice DNA structure for the hud interfaces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</si>
</sst>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13"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5" fillId="0" borderId="0" xfId="0" applyFont="1" applyBorder="1" applyAlignment="1">
      <alignment vertical="center" wrapText="1"/>
    </xf>
    <xf numFmtId="0" fontId="15"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2" fillId="0" borderId="29" xfId="0" applyFont="1" applyBorder="1" applyAlignment="1">
      <alignment vertical="center" wrapText="1"/>
    </xf>
    <xf numFmtId="0" fontId="22" fillId="0" borderId="29" xfId="0" applyFont="1" applyFill="1" applyBorder="1" applyAlignment="1">
      <alignment vertical="center" wrapText="1"/>
    </xf>
    <xf numFmtId="0" fontId="21"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pplyProtection="1">
      <alignment horizontal="center"/>
      <protection locked="0"/>
    </xf>
    <xf numFmtId="164" fontId="8" fillId="0" borderId="26" xfId="0" applyNumberFormat="1" applyFont="1" applyBorder="1" applyAlignment="1" applyProtection="1">
      <alignment horizontal="center"/>
      <protection locked="0"/>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8" borderId="0" xfId="0" applyFont="1" applyFill="1" applyAlignment="1">
      <alignment horizontal="center" vertical="center" wrapText="1"/>
    </xf>
    <xf numFmtId="0" fontId="14"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388938</xdr:colOff>
      <xdr:row>14</xdr:row>
      <xdr:rowOff>63500</xdr:rowOff>
    </xdr:from>
    <xdr:to>
      <xdr:col>9</xdr:col>
      <xdr:colOff>2287588</xdr:colOff>
      <xdr:row>14</xdr:row>
      <xdr:rowOff>1367155</xdr:rowOff>
    </xdr:to>
    <xdr:pic>
      <xdr:nvPicPr>
        <xdr:cNvPr id="3" name="Imagen 2"/>
        <xdr:cNvPicPr/>
      </xdr:nvPicPr>
      <xdr:blipFill rotWithShape="1">
        <a:blip xmlns:r="http://schemas.openxmlformats.org/officeDocument/2006/relationships" r:embed="rId1"/>
        <a:srcRect l="34213" t="31662" r="34706" b="30398"/>
        <a:stretch/>
      </xdr:blipFill>
      <xdr:spPr bwMode="auto">
        <a:xfrm>
          <a:off x="14104938" y="4238625"/>
          <a:ext cx="1898650" cy="1303655"/>
        </a:xfrm>
        <a:prstGeom prst="rect">
          <a:avLst/>
        </a:prstGeom>
        <a:ln>
          <a:noFill/>
        </a:ln>
        <a:extLst>
          <a:ext uri="{53640926-AAD7-44D8-BBD7-CCE9431645EC}">
            <a14:shadowObscured xmlns:a14="http://schemas.microsoft.com/office/drawing/2010/main"/>
          </a:ext>
        </a:extLst>
      </xdr:spPr>
    </xdr:pic>
    <xdr:clientData/>
  </xdr:twoCellAnchor>
  <xdr:twoCellAnchor>
    <xdr:from>
      <xdr:col>9</xdr:col>
      <xdr:colOff>295276</xdr:colOff>
      <xdr:row>18</xdr:row>
      <xdr:rowOff>38100</xdr:rowOff>
    </xdr:from>
    <xdr:to>
      <xdr:col>9</xdr:col>
      <xdr:colOff>1895476</xdr:colOff>
      <xdr:row>18</xdr:row>
      <xdr:rowOff>1819275</xdr:rowOff>
    </xdr:to>
    <xdr:grpSp>
      <xdr:nvGrpSpPr>
        <xdr:cNvPr id="16" name="Grupo 11"/>
        <xdr:cNvGrpSpPr/>
      </xdr:nvGrpSpPr>
      <xdr:grpSpPr>
        <a:xfrm>
          <a:off x="14001751" y="9410700"/>
          <a:ext cx="1600200" cy="1781175"/>
          <a:chOff x="0" y="0"/>
          <a:chExt cx="2487792" cy="1692607"/>
        </a:xfrm>
      </xdr:grpSpPr>
      <xdr:pic>
        <xdr:nvPicPr>
          <xdr:cNvPr id="17" name="Imagen 12"/>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7428" t="65649" r="50580" b="17256"/>
          <a:stretch/>
        </xdr:blipFill>
        <xdr:spPr bwMode="auto">
          <a:xfrm>
            <a:off x="0" y="1105232"/>
            <a:ext cx="1954530" cy="587375"/>
          </a:xfrm>
          <a:prstGeom prst="rect">
            <a:avLst/>
          </a:prstGeom>
          <a:ln>
            <a:noFill/>
          </a:ln>
          <a:extLst>
            <a:ext uri="{53640926-AAD7-44D8-BBD7-CCE9431645EC}">
              <a14:shadowObscured xmlns:a14="http://schemas.microsoft.com/office/drawing/2010/main"/>
            </a:ext>
          </a:extLst>
        </xdr:spPr>
      </xdr:pic>
      <xdr:pic>
        <xdr:nvPicPr>
          <xdr:cNvPr id="18" name="Imagen 13"/>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47658" t="36524" r="33888" b="51466"/>
          <a:stretch/>
        </xdr:blipFill>
        <xdr:spPr bwMode="auto">
          <a:xfrm>
            <a:off x="103367" y="119270"/>
            <a:ext cx="2384425" cy="872490"/>
          </a:xfrm>
          <a:prstGeom prst="rect">
            <a:avLst/>
          </a:prstGeom>
          <a:ln>
            <a:noFill/>
          </a:ln>
          <a:extLst>
            <a:ext uri="{53640926-AAD7-44D8-BBD7-CCE9431645EC}">
              <a14:shadowObscured xmlns:a14="http://schemas.microsoft.com/office/drawing/2010/main"/>
            </a:ext>
          </a:extLst>
        </xdr:spPr>
      </xdr:pic>
      <xdr:pic>
        <xdr:nvPicPr>
          <xdr:cNvPr id="19" name="Imagen 14"/>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7428" t="59871" r="50580" b="33657"/>
          <a:stretch/>
        </xdr:blipFill>
        <xdr:spPr bwMode="auto">
          <a:xfrm>
            <a:off x="39756" y="0"/>
            <a:ext cx="1949450" cy="221615"/>
          </a:xfrm>
          <a:prstGeom prst="rect">
            <a:avLst/>
          </a:prstGeom>
          <a:ln>
            <a:noFill/>
          </a:ln>
          <a:extLst>
            <a:ext uri="{53640926-AAD7-44D8-BBD7-CCE9431645EC}">
              <a14:shadowObscured xmlns:a14="http://schemas.microsoft.com/office/drawing/2010/main"/>
            </a:ext>
          </a:extLst>
        </xdr:spPr>
      </xdr:pic>
    </xdr:grpSp>
    <xdr:clientData/>
  </xdr:twoCellAnchor>
  <xdr:twoCellAnchor>
    <xdr:from>
      <xdr:col>9</xdr:col>
      <xdr:colOff>381001</xdr:colOff>
      <xdr:row>16</xdr:row>
      <xdr:rowOff>342900</xdr:rowOff>
    </xdr:from>
    <xdr:to>
      <xdr:col>9</xdr:col>
      <xdr:colOff>2438401</xdr:colOff>
      <xdr:row>16</xdr:row>
      <xdr:rowOff>2019300</xdr:rowOff>
    </xdr:to>
    <xdr:grpSp>
      <xdr:nvGrpSpPr>
        <xdr:cNvPr id="20" name="Grupo 3"/>
        <xdr:cNvGrpSpPr/>
      </xdr:nvGrpSpPr>
      <xdr:grpSpPr>
        <a:xfrm>
          <a:off x="14087476" y="7029450"/>
          <a:ext cx="2057400" cy="1676400"/>
          <a:chOff x="0" y="0"/>
          <a:chExt cx="2679011" cy="2703003"/>
        </a:xfrm>
      </xdr:grpSpPr>
      <xdr:grpSp>
        <xdr:nvGrpSpPr>
          <xdr:cNvPr id="21" name="Grupo 4"/>
          <xdr:cNvGrpSpPr/>
        </xdr:nvGrpSpPr>
        <xdr:grpSpPr>
          <a:xfrm>
            <a:off x="1288112" y="477079"/>
            <a:ext cx="1390899" cy="2225924"/>
            <a:chOff x="0" y="0"/>
            <a:chExt cx="1390899" cy="2225924"/>
          </a:xfrm>
        </xdr:grpSpPr>
        <xdr:pic>
          <xdr:nvPicPr>
            <xdr:cNvPr id="23" name="Imagen 6"/>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5138" t="40003" r="47691" b="49354"/>
            <a:stretch/>
          </xdr:blipFill>
          <xdr:spPr bwMode="auto">
            <a:xfrm>
              <a:off x="0" y="373712"/>
              <a:ext cx="436880" cy="365125"/>
            </a:xfrm>
            <a:prstGeom prst="rect">
              <a:avLst/>
            </a:prstGeom>
            <a:ln>
              <a:noFill/>
            </a:ln>
            <a:extLst>
              <a:ext uri="{53640926-AAD7-44D8-BBD7-CCE9431645EC}">
                <a14:shadowObscured xmlns:a14="http://schemas.microsoft.com/office/drawing/2010/main"/>
              </a:ext>
            </a:extLst>
          </xdr:spPr>
        </xdr:pic>
        <xdr:pic>
          <xdr:nvPicPr>
            <xdr:cNvPr id="24" name="Imagen 7"/>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5138" t="40003" r="47691" b="49354"/>
            <a:stretch/>
          </xdr:blipFill>
          <xdr:spPr bwMode="auto">
            <a:xfrm>
              <a:off x="7951" y="922352"/>
              <a:ext cx="436880" cy="365125"/>
            </a:xfrm>
            <a:prstGeom prst="rect">
              <a:avLst/>
            </a:prstGeom>
            <a:ln>
              <a:noFill/>
            </a:ln>
            <a:extLst>
              <a:ext uri="{53640926-AAD7-44D8-BBD7-CCE9431645EC}">
                <a14:shadowObscured xmlns:a14="http://schemas.microsoft.com/office/drawing/2010/main"/>
              </a:ext>
            </a:extLst>
          </xdr:spPr>
        </xdr:pic>
        <xdr:pic>
          <xdr:nvPicPr>
            <xdr:cNvPr id="25" name="Imagen 8"/>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2440" t="31662" r="34706" b="41482"/>
            <a:stretch/>
          </xdr:blipFill>
          <xdr:spPr bwMode="auto">
            <a:xfrm>
              <a:off x="596348" y="0"/>
              <a:ext cx="784225" cy="921385"/>
            </a:xfrm>
            <a:prstGeom prst="rect">
              <a:avLst/>
            </a:prstGeom>
            <a:ln>
              <a:noFill/>
            </a:ln>
            <a:extLst>
              <a:ext uri="{53640926-AAD7-44D8-BBD7-CCE9431645EC}">
                <a14:shadowObscured xmlns:a14="http://schemas.microsoft.com/office/drawing/2010/main"/>
              </a:ext>
            </a:extLst>
          </xdr:spPr>
        </xdr:pic>
        <xdr:sp macro="" textlink="">
          <xdr:nvSpPr>
            <xdr:cNvPr id="26" name="Cuadro de texto 2"/>
            <xdr:cNvSpPr txBox="1">
              <a:spLocks noChangeArrowheads="1"/>
            </xdr:cNvSpPr>
          </xdr:nvSpPr>
          <xdr:spPr bwMode="auto">
            <a:xfrm>
              <a:off x="516835" y="1017767"/>
              <a:ext cx="556260" cy="286385"/>
            </a:xfrm>
            <a:prstGeom prst="rect">
              <a:avLst/>
            </a:prstGeom>
            <a:solidFill>
              <a:srgbClr val="FFFFFF"/>
            </a:solidFill>
            <a:ln w="9525">
              <a:noFill/>
              <a:miter lim="800000"/>
              <a:headEnd/>
              <a:tailEnd/>
            </a:ln>
          </xdr:spPr>
          <xdr:txBody>
            <a:bodyPr rot="0" vert="horz" wrap="square" lIns="91440" tIns="45720" rIns="91440" bIns="45720" anchor="t" anchorCtr="0">
              <a:spAutoFit/>
            </a:bodyPr>
            <a:lstStyle/>
            <a:p>
              <a:pPr>
                <a:spcAft>
                  <a:spcPts val="0"/>
                </a:spcAft>
              </a:pPr>
              <a:r>
                <a:rPr lang="en-US" sz="1200" b="1">
                  <a:ln w="6604" cap="flat" cmpd="sng" algn="ctr">
                    <a:solidFill>
                      <a:srgbClr val="C0504D"/>
                    </a:solidFill>
                    <a:prstDash val="solid"/>
                    <a:round/>
                  </a:ln>
                  <a:solidFill>
                    <a:srgbClr val="FFFFFF"/>
                  </a:solidFill>
                  <a:effectLst>
                    <a:outerShdw dist="38100" dir="2700000" algn="tl">
                      <a:schemeClr val="accent2"/>
                    </a:outerShdw>
                  </a:effectLst>
                  <a:latin typeface="Cambria" panose="02040503050406030204" pitchFamily="18" charset="0"/>
                  <a:ea typeface="MS Mincho" panose="02020609040205080304" pitchFamily="49" charset="-128"/>
                  <a:cs typeface="Times New Roman" panose="02020603050405020304" pitchFamily="18" charset="0"/>
                </a:rPr>
                <a:t>ARN</a:t>
              </a:r>
              <a:endParaRPr lang="es-CO" sz="1200">
                <a:effectLst/>
                <a:latin typeface="Cambria" panose="02040503050406030204" pitchFamily="18" charset="0"/>
                <a:ea typeface="MS Mincho" panose="02020609040205080304" pitchFamily="49" charset="-128"/>
                <a:cs typeface="Times New Roman" panose="02020603050405020304" pitchFamily="18" charset="0"/>
              </a:endParaRPr>
            </a:p>
          </xdr:txBody>
        </xdr:sp>
        <xdr:sp macro="" textlink="">
          <xdr:nvSpPr>
            <xdr:cNvPr id="27" name="Llamada de flecha hacia arriba 10"/>
            <xdr:cNvSpPr/>
          </xdr:nvSpPr>
          <xdr:spPr>
            <a:xfrm>
              <a:off x="143124" y="1240404"/>
              <a:ext cx="1247775" cy="985520"/>
            </a:xfrm>
            <a:prstGeom prst="upArrowCallout">
              <a:avLst>
                <a:gd name="adj1" fmla="val 25000"/>
                <a:gd name="adj2" fmla="val 25000"/>
                <a:gd name="adj3" fmla="val 26614"/>
                <a:gd name="adj4" fmla="val 64977"/>
              </a:avLst>
            </a:prstGeom>
          </xdr:spPr>
          <xdr:style>
            <a:lnRef idx="1">
              <a:schemeClr val="accent4"/>
            </a:lnRef>
            <a:fillRef idx="2">
              <a:schemeClr val="accent4"/>
            </a:fillRef>
            <a:effectRef idx="1">
              <a:schemeClr val="accent4"/>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b="1">
                  <a:ln>
                    <a:noFill/>
                  </a:ln>
                  <a:solidFill>
                    <a:srgbClr val="8064A2"/>
                  </a:solidFill>
                  <a:effectLst/>
                  <a:ea typeface="MS Mincho" panose="02020609040205080304" pitchFamily="49" charset="-128"/>
                  <a:cs typeface="Times New Roman" panose="02020603050405020304" pitchFamily="18" charset="0"/>
                </a:rPr>
                <a:t>ARNr</a:t>
              </a:r>
              <a:endParaRPr lang="es-CO" sz="1200">
                <a:effectLst/>
                <a:ea typeface="MS Mincho" panose="02020609040205080304" pitchFamily="49" charset="-128"/>
                <a:cs typeface="Times New Roman" panose="02020603050405020304" pitchFamily="18" charset="0"/>
              </a:endParaRPr>
            </a:p>
            <a:p>
              <a:pPr algn="ctr">
                <a:spcAft>
                  <a:spcPts val="0"/>
                </a:spcAft>
              </a:pPr>
              <a:r>
                <a:rPr lang="en-US" sz="1200" b="1">
                  <a:ln>
                    <a:noFill/>
                  </a:ln>
                  <a:solidFill>
                    <a:srgbClr val="8064A2"/>
                  </a:solidFill>
                  <a:effectLst/>
                  <a:ea typeface="MS Mincho" panose="02020609040205080304" pitchFamily="49" charset="-128"/>
                  <a:cs typeface="Times New Roman" panose="02020603050405020304" pitchFamily="18" charset="0"/>
                </a:rPr>
                <a:t>ARNm</a:t>
              </a:r>
              <a:endParaRPr lang="es-CO" sz="1200">
                <a:effectLst/>
                <a:ea typeface="MS Mincho" panose="02020609040205080304" pitchFamily="49" charset="-128"/>
                <a:cs typeface="Times New Roman" panose="02020603050405020304" pitchFamily="18" charset="0"/>
              </a:endParaRPr>
            </a:p>
            <a:p>
              <a:pPr algn="ctr">
                <a:spcAft>
                  <a:spcPts val="0"/>
                </a:spcAft>
              </a:pPr>
              <a:r>
                <a:rPr lang="en-US" sz="1200" b="1">
                  <a:ln>
                    <a:noFill/>
                  </a:ln>
                  <a:solidFill>
                    <a:srgbClr val="8064A2"/>
                  </a:solidFill>
                  <a:effectLst/>
                  <a:ea typeface="MS Mincho" panose="02020609040205080304" pitchFamily="49" charset="-128"/>
                  <a:cs typeface="Times New Roman" panose="02020603050405020304" pitchFamily="18" charset="0"/>
                </a:rPr>
                <a:t>ARNt</a:t>
              </a:r>
              <a:endParaRPr lang="es-CO" sz="1200">
                <a:effectLst/>
                <a:ea typeface="MS Mincho" panose="02020609040205080304" pitchFamily="49" charset="-128"/>
                <a:cs typeface="Times New Roman" panose="02020603050405020304" pitchFamily="18" charset="0"/>
              </a:endParaRPr>
            </a:p>
          </xdr:txBody>
        </xdr:sp>
      </xdr:grpSp>
      <xdr:pic>
        <xdr:nvPicPr>
          <xdr:cNvPr id="22" name="Imagen 5"/>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4213" t="29810" r="54948" b="30397"/>
          <a:stretch/>
        </xdr:blipFill>
        <xdr:spPr bwMode="auto">
          <a:xfrm>
            <a:off x="0" y="0"/>
            <a:ext cx="1279525" cy="2615565"/>
          </a:xfrm>
          <a:prstGeom prst="rect">
            <a:avLst/>
          </a:prstGeom>
          <a:ln>
            <a:noFill/>
          </a:ln>
          <a:extLst>
            <a:ext uri="{53640926-AAD7-44D8-BBD7-CCE9431645EC}">
              <a14:shadowObscured xmlns:a14="http://schemas.microsoft.com/office/drawing/2010/main"/>
            </a:ext>
          </a:extLst>
        </xdr:spPr>
      </xdr:pic>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Normal="10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9</v>
      </c>
      <c r="D3" s="87"/>
      <c r="F3" s="79">
        <v>42329</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188</v>
      </c>
      <c r="D5" s="89"/>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v>267953750</v>
      </c>
      <c r="C10" s="20" t="str">
        <f t="shared" ref="C10:C41" si="0">IF(OR(B10&lt;&gt;"",J10&lt;&gt;""),IF($G$4="Recurso",CONCATENATE($G$4," ",$G$5),$G$4),"")</f>
        <v>Recurso F6</v>
      </c>
      <c r="D10" s="63" t="s">
        <v>190</v>
      </c>
      <c r="E10" s="63" t="s">
        <v>150</v>
      </c>
      <c r="F10" s="13" t="str">
        <f t="shared" ref="F10" ca="1" si="1">IF(OR(B10&lt;&gt;"",J10&lt;&gt;""),CONCATENATE($C$7,"_",$A10,IF($G$4="Cuaderno de Estudio","_small",CONCATENATE(IF(I10="","","n"),IF(LEFT($G$5,1)="F",".jpg",".png")))),"")</f>
        <v>CN_09_02_CO_REC10_IMG01.jpg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202</v>
      </c>
      <c r="K10" s="64"/>
      <c r="O10" s="2" t="str">
        <f>'Definición técnica de imagenes'!A12</f>
        <v>M12D</v>
      </c>
    </row>
    <row r="11" spans="1:16" s="11" customFormat="1" ht="27" x14ac:dyDescent="0.25">
      <c r="A11" s="12" t="str">
        <f t="shared" ref="A11:A18" si="3">IF(OR(B11&lt;&gt;"",J11&lt;&gt;""),CONCATENATE(LEFT(A10,3),IF(MID(A10,4,2)+1&lt;10,CONCATENATE("0",MID(A10,4,2)+1))),"")</f>
        <v>IMG02</v>
      </c>
      <c r="B11" s="62">
        <v>93597241</v>
      </c>
      <c r="C11" s="20" t="str">
        <f t="shared" si="0"/>
        <v>Recurso F6</v>
      </c>
      <c r="D11" s="63" t="s">
        <v>190</v>
      </c>
      <c r="E11" s="63" t="s">
        <v>150</v>
      </c>
      <c r="F11" s="13" t="str">
        <f t="shared" ref="F11:F74" ca="1" si="4">IF(OR(B11&lt;&gt;"",J11&lt;&gt;""),CONCATENATE($C$7,"_",$A11,IF($G$4="Cuaderno de Estudio","_small",CONCATENATE(IF(I11="","","n"),IF(LEFT($G$5,1)="F",".jpg",".png")))),"")</f>
        <v>CN_09_02_CO_REC10_IMG02.jpg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203</v>
      </c>
      <c r="K11" s="65"/>
      <c r="O11" s="2" t="str">
        <f>'Definición técnica de imagenes'!A13</f>
        <v>M101</v>
      </c>
    </row>
    <row r="12" spans="1:16" s="11" customFormat="1" ht="27" x14ac:dyDescent="0.25">
      <c r="A12" s="12" t="str">
        <f t="shared" si="3"/>
        <v>IMG03</v>
      </c>
      <c r="B12" s="62">
        <v>287943032</v>
      </c>
      <c r="C12" s="20" t="str">
        <f t="shared" si="0"/>
        <v>Recurso F6</v>
      </c>
      <c r="D12" s="63" t="s">
        <v>190</v>
      </c>
      <c r="E12" s="63" t="s">
        <v>150</v>
      </c>
      <c r="F12" s="13" t="str">
        <f t="shared" ca="1" si="4"/>
        <v>CN_09_02_CO_REC10_IMG03.jpg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6" t="s">
        <v>197</v>
      </c>
      <c r="K12" s="64"/>
      <c r="O12" s="2" t="str">
        <f>'Definición técnica de imagenes'!A18</f>
        <v>Diaporama F1</v>
      </c>
    </row>
    <row r="13" spans="1:16" s="11" customFormat="1" ht="27" x14ac:dyDescent="0.25">
      <c r="A13" s="12" t="str">
        <f t="shared" si="3"/>
        <v>IMG04</v>
      </c>
      <c r="B13" s="62">
        <v>277559060</v>
      </c>
      <c r="C13" s="20" t="str">
        <f t="shared" si="0"/>
        <v>Recurso F6</v>
      </c>
      <c r="D13" s="63" t="s">
        <v>190</v>
      </c>
      <c r="E13" s="63" t="s">
        <v>155</v>
      </c>
      <c r="F13" s="13" t="str">
        <f t="shared" ca="1" si="4"/>
        <v>CN_09_02_CO_REC10_IMG04n.jpg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CN_09_02_CO_REC10_IMG04a.jpg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204</v>
      </c>
      <c r="K13" s="64"/>
      <c r="O13" s="2" t="str">
        <f>'Definición técnica de imagenes'!A19</f>
        <v>F4</v>
      </c>
    </row>
    <row r="14" spans="1:16" s="11" customFormat="1" ht="27" x14ac:dyDescent="0.25">
      <c r="A14" s="12" t="str">
        <f t="shared" si="3"/>
        <v>IMG05</v>
      </c>
      <c r="B14" s="62">
        <v>80688913</v>
      </c>
      <c r="C14" s="20" t="str">
        <f t="shared" si="0"/>
        <v>Recurso F6</v>
      </c>
      <c r="D14" s="63" t="s">
        <v>190</v>
      </c>
      <c r="E14" s="63" t="s">
        <v>155</v>
      </c>
      <c r="F14" s="13" t="str">
        <f t="shared" ca="1" si="4"/>
        <v>CN_09_02_CO_REC10_IMG05n.jpg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CN_09_02_CO_REC10_IMG05a.jpg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192</v>
      </c>
      <c r="K14" s="64"/>
      <c r="O14" s="2" t="str">
        <f>'Definición técnica de imagenes'!A22</f>
        <v>F6</v>
      </c>
    </row>
    <row r="15" spans="1:16" s="11" customFormat="1" ht="124.5" customHeight="1" x14ac:dyDescent="0.25">
      <c r="A15" s="12" t="str">
        <f t="shared" si="3"/>
        <v>IMG06</v>
      </c>
      <c r="B15" s="62" t="s">
        <v>193</v>
      </c>
      <c r="C15" s="20" t="str">
        <f t="shared" si="0"/>
        <v>Recurso F6</v>
      </c>
      <c r="D15" s="63" t="s">
        <v>191</v>
      </c>
      <c r="E15" s="63" t="s">
        <v>155</v>
      </c>
      <c r="F15" s="13" t="str">
        <f t="shared" ca="1" si="4"/>
        <v>CN_09_02_CO_REC10_IMG06n.jpg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CN_09_02_CO_REC10_IMG06a.jpg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194</v>
      </c>
      <c r="K15" s="66" t="s">
        <v>195</v>
      </c>
      <c r="O15" s="2" t="str">
        <f>'Definición técnica de imagenes'!A24</f>
        <v>F6B</v>
      </c>
    </row>
    <row r="16" spans="1:16" s="11" customFormat="1" ht="72" customHeight="1" x14ac:dyDescent="0.25">
      <c r="A16" s="12" t="str">
        <f t="shared" si="3"/>
        <v>IMG07</v>
      </c>
      <c r="B16" s="62">
        <v>315417869</v>
      </c>
      <c r="C16" s="20" t="str">
        <f t="shared" si="0"/>
        <v>Recurso F6</v>
      </c>
      <c r="D16" s="63" t="s">
        <v>191</v>
      </c>
      <c r="E16" s="63" t="s">
        <v>155</v>
      </c>
      <c r="F16" s="13" t="str">
        <f t="shared" ca="1" si="4"/>
        <v>CN_09_02_CO_REC10_IMG07n.jpg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CN_09_02_CO_REC10_IMG07a.jpg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205</v>
      </c>
      <c r="K16" s="66" t="s">
        <v>206</v>
      </c>
      <c r="O16" s="2" t="str">
        <f>'Definición técnica de imagenes'!A25</f>
        <v>F7</v>
      </c>
    </row>
    <row r="17" spans="1:15" s="11" customFormat="1" ht="183" customHeight="1" x14ac:dyDescent="0.25">
      <c r="A17" s="12" t="str">
        <f t="shared" si="3"/>
        <v>IMG08</v>
      </c>
      <c r="B17" s="62" t="s">
        <v>196</v>
      </c>
      <c r="C17" s="20" t="str">
        <f t="shared" si="0"/>
        <v>Recurso F6</v>
      </c>
      <c r="D17" s="63" t="s">
        <v>191</v>
      </c>
      <c r="E17" s="63" t="s">
        <v>155</v>
      </c>
      <c r="F17" s="13" t="str">
        <f t="shared" ca="1" si="4"/>
        <v>CN_09_02_CO_REC10_IMG08n.jpg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CN_09_02_CO_REC10_IMG08a.jpg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195</v>
      </c>
      <c r="O17" s="2" t="str">
        <f>'Definición técnica de imagenes'!A27</f>
        <v>F7B</v>
      </c>
    </row>
    <row r="18" spans="1:15" s="11" customFormat="1" ht="28.5" customHeight="1" x14ac:dyDescent="0.25">
      <c r="A18" s="12" t="str">
        <f t="shared" si="3"/>
        <v>IMG09</v>
      </c>
      <c r="B18" s="62">
        <v>242111533</v>
      </c>
      <c r="C18" s="20" t="str">
        <f t="shared" si="0"/>
        <v>Recurso F6</v>
      </c>
      <c r="D18" s="63" t="s">
        <v>191</v>
      </c>
      <c r="E18" s="63" t="s">
        <v>155</v>
      </c>
      <c r="F18" s="13" t="str">
        <f t="shared" ca="1" si="4"/>
        <v>CN_09_02_CO_REC10_IMG09n.jpg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CN_09_02_CO_REC10_IMG09a.jpg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198</v>
      </c>
      <c r="K18" s="66" t="s">
        <v>200</v>
      </c>
      <c r="O18" s="2" t="str">
        <f>'Definición técnica de imagenes'!A30</f>
        <v>F8</v>
      </c>
    </row>
    <row r="19" spans="1:15" s="11" customFormat="1" ht="162" customHeight="1" x14ac:dyDescent="0.25">
      <c r="A19" s="12" t="str">
        <f t="shared" ref="A19:A50" si="6">IF(OR(B19&lt;&gt;"",J19&lt;&gt;""),CONCATENATE(LEFT(A18,3),IF(MID(A18,4,2)+1&lt;10,CONCATENATE("0",MID(A18,4,2)+1),MID(A18,4,2)+1)),"")</f>
        <v>IMG10</v>
      </c>
      <c r="B19" s="62" t="s">
        <v>199</v>
      </c>
      <c r="C19" s="20" t="str">
        <f t="shared" si="0"/>
        <v>Recurso F6</v>
      </c>
      <c r="D19" s="63" t="s">
        <v>191</v>
      </c>
      <c r="E19" s="63" t="s">
        <v>155</v>
      </c>
      <c r="F19" s="13" t="str">
        <f t="shared" ca="1" si="4"/>
        <v>CN_09_02_CO_REC10_IMG10n.jpg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CN_09_02_CO_REC10_IMG10a.jpg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c r="K19" s="66" t="s">
        <v>200</v>
      </c>
      <c r="O19" s="2" t="str">
        <f>'Definición técnica de imagenes'!A31</f>
        <v>F10</v>
      </c>
    </row>
    <row r="20" spans="1:15" s="11" customFormat="1" ht="27" x14ac:dyDescent="0.25">
      <c r="A20" s="12" t="str">
        <f t="shared" si="6"/>
        <v>IMG11</v>
      </c>
      <c r="B20" s="62">
        <v>60972853</v>
      </c>
      <c r="C20" s="20" t="str">
        <f t="shared" si="0"/>
        <v>Recurso F6</v>
      </c>
      <c r="D20" s="63" t="s">
        <v>190</v>
      </c>
      <c r="E20" s="63" t="s">
        <v>155</v>
      </c>
      <c r="F20" s="13" t="str">
        <f t="shared" ca="1" si="4"/>
        <v>CN_09_02_CO_REC10_IMG11n.jpg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CN_09_02_CO_REC10_IMG11a.jpg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7" t="s">
        <v>201</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2015-12-04T20:52:18Z</dcterms:modified>
</cp:coreProperties>
</file>