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09_09_CO_UNI\"/>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H26" i="1"/>
  <c r="H25" i="1"/>
  <c r="H24" i="1"/>
  <c r="H23" i="1"/>
  <c r="H22" i="1"/>
  <c r="H20" i="1"/>
  <c r="H19" i="1"/>
  <c r="H18" i="1"/>
  <c r="H17" i="1"/>
  <c r="H15" i="1"/>
  <c r="H14"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s="1"/>
  <c r="G14" i="1" s="1"/>
  <c r="A15" i="1" l="1"/>
  <c r="F15" i="1" s="1"/>
  <c r="G15" i="1" s="1"/>
  <c r="A16" i="1" l="1"/>
  <c r="F16" i="1" l="1"/>
  <c r="G16" i="1" s="1"/>
  <c r="H16" i="1"/>
  <c r="A17" i="1"/>
  <c r="F17" i="1" s="1"/>
  <c r="G17" i="1" s="1"/>
  <c r="A18" i="1" l="1"/>
  <c r="F18" i="1" s="1"/>
  <c r="G18" i="1" s="1"/>
  <c r="A19" i="1" l="1"/>
  <c r="F19" i="1" s="1"/>
  <c r="G19" i="1" s="1"/>
  <c r="A20" i="1" l="1"/>
  <c r="F20" i="1" s="1"/>
  <c r="G20" i="1" s="1"/>
  <c r="A21" i="1" l="1"/>
  <c r="F21" i="1" l="1"/>
  <c r="G21" i="1" s="1"/>
  <c r="H21" i="1"/>
  <c r="A22" i="1"/>
  <c r="F22" i="1" s="1"/>
  <c r="G22" i="1" s="1"/>
  <c r="A23" i="1" l="1"/>
  <c r="F23" i="1" s="1"/>
  <c r="G23" i="1" s="1"/>
  <c r="A24" i="1" l="1"/>
  <c r="F24" i="1" s="1"/>
  <c r="G24" i="1" s="1"/>
  <c r="A25" i="1" l="1"/>
  <c r="F25" i="1" s="1"/>
  <c r="G25" i="1" s="1"/>
  <c r="A26" i="1" l="1"/>
  <c r="F26" i="1" s="1"/>
  <c r="G26" i="1" s="1"/>
  <c r="A27" i="1" l="1"/>
  <c r="F27" i="1" l="1"/>
  <c r="G27" i="1" s="1"/>
  <c r="H27" i="1"/>
  <c r="A28" i="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<sst xmlns="http://schemas.openxmlformats.org/spreadsheetml/2006/main" count="424" uniqueCount="196">
  <si>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</si>
  <si>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</si>
  <si>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</si>
  <si>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</si>
  <si>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</si>
  <si>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</si>
  <si>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</si>
  <si>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</si>
  <si>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</si>
  <si>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</si>
  <si>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</si>
  <si>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</si>
  <si>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</si>
  <si>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</si>
  <si>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</si>
  <si>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</si>
  <si>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</si>
  <si>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</si>
  <si>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</si>
  <si>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</si>
  <si>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</si>
  <si>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</si>
  <si>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</si>
  <si>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</si>
  <si>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</si>
  <si>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</si>
  <si>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</si>
  <si>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</si>
  <si>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</si>
  <si>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</si>
  <si>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</si>
  <si>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</si>
  <si>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</si>
  <si>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</si>
  <si>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</si>
  <si>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</si>
  <si>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</si>
  <si>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</si>
  <si>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</si>
  <si>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</si>
  <si>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</si>
  <si>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</si>
  <si>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</si>
  <si>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</si>
  <si>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</si>
  <si>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</si>
  <si>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</si>
  <si>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</si>
  <si>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</si>
  <si>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</si>
  <si>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</si>
  <si>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</si>
  <si>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</si>
  <si>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</si>
  <si>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</si>
  <si>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</si>
  <si>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</si>
  <si>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</si>
  <si>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</si>
  <si>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</si>
  <si>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</si>
  <si>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</si>
  <si>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</si>
  <si>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</si>
  <si>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</si>
  <si>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</si>
  <si>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</si>
  <si>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</si>
  <si>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</si>
  <si>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</si>
  <si>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</si>
  <si>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</si>
  <si>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</si>
  <si>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</si>
  <si>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</si>
  <si>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</si>
  <si>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</si>
  <si>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</si>
  <si>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</si>
  <si>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</si>
  <si>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</si>
  <si>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</si>
  <si>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</si>
  <si>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</si>
  <si>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</si>
  <si>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</si>
  <si>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</si>
  <si>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</si>
  <si>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</si>
  <si>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</si>
  <si>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</si>
  <si>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</si>
  <si>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</si>
  <si>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</si>
  <si>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</si>
  <si>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</si>
  <si>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</si>
  <si>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</si>
  <si>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</si>
  <si>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</si>
  <si>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</si>
  <si>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</si>
  <si>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</si>
  <si>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</si>
  <si>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</si>
  <si>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</si>
  <si>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</si>
  <si>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</si>
  <si>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</si>
  <si>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</si>
  <si>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</si>
  <si>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</si>
  <si>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</si>
  <si>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</si>
  <si>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</si>
  <si>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</si>
  <si>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</si>
  <si>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</si>
  <si>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</si>
  <si>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</si>
  <si>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</si>
  <si>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</si>
  <si>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</si>
  <si>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</si>
  <si>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</si>
  <si>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</si>
  <si>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</si>
  <si>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</si>
  <si>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</si>
  <si>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</si>
  <si>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</si>
  <si>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</si>
  <si>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</si>
  <si>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</si>
  <si>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</si>
  <si>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</si>
  <si>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</si>
  <si>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</si>
  <si>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</si>
  <si>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</si>
  <si>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</si>
  <si>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</si>
  <si>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</si>
  <si>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</si>
  <si>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</si>
  <si>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</si>
  <si>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</si>
  <si>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</si>
  <si>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</si>
  <si>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</si>
  <si>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</si>
  <si>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</si>
  <si>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</si>
  <si>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</si>
  <si>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</si>
  <si>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</si>
  <si>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</si>
  <si>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</si>
  <si>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</si>
  <si>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</si>
  <si>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</si>
  <si>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</si>
  <si>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</si>
  <si>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</si>
  <si>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</si>
  <si>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</si>
  <si>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</si>
  <si>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</si>
  <si>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</si>
  <si>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</si>
  <si>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</si>
  <si>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</si>
  <si>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</si>
  <si>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</si>
  <si>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</si>
  <si>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</si>
  <si>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</si>
  <si>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</si>
  <si>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</si>
  <si>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</si>
  <si>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</si>
  <si>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</si>
  <si>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</si>
  <si>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</si>
  <si>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</si>
  <si>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</si>
  <si>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</si>
  <si>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 Gómez</t>
  </si>
  <si>
    <t>CN_09_09_REC190</t>
  </si>
  <si>
    <t>Las disoluciones</t>
  </si>
  <si>
    <t>Ver descripción</t>
  </si>
  <si>
    <t>Ilustración</t>
  </si>
  <si>
    <t>Fotografía</t>
  </si>
  <si>
    <t>Realizar según colores maqueta</t>
  </si>
  <si>
    <t>Realizar según colores maqueta, es necesario que eq-g quede unido, que no parezca una sustracción.</t>
  </si>
  <si>
    <t>Realizar según colores maqueta, es necesario que todos los eq-g queden unidos para que no parezca una sustracción.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</si>
</sst>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71437</xdr:colOff>
      <xdr:row>12</xdr:row>
      <xdr:rowOff>87313</xdr:rowOff>
    </xdr:from>
    <xdr:to>
      <xdr:col>9</xdr:col>
      <xdr:colOff>3054350</xdr:colOff>
      <xdr:row>12</xdr:row>
      <xdr:rowOff>890588</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7437" y="2730501"/>
          <a:ext cx="2982913" cy="803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976314</xdr:colOff>
      <xdr:row>9</xdr:row>
      <xdr:rowOff>182561</xdr:rowOff>
    </xdr:from>
    <xdr:to>
      <xdr:col>9</xdr:col>
      <xdr:colOff>2187309</xdr:colOff>
      <xdr:row>9</xdr:row>
      <xdr:rowOff>1152524</xdr:rowOff>
    </xdr:to>
    <xdr:pic>
      <xdr:nvPicPr>
        <xdr:cNvPr id="4" name="Imagen 3" descr="http://thumb9.shutterstock.com/display_pic_with_logo/2016437/172006262/stock-photo-flasks-in-chemical-laboratory-graduated-flasks-ready-for-analysis-172006262.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692314" y="2301874"/>
          <a:ext cx="1210995" cy="969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963707</xdr:colOff>
      <xdr:row>10</xdr:row>
      <xdr:rowOff>168088</xdr:rowOff>
    </xdr:from>
    <xdr:to>
      <xdr:col>9</xdr:col>
      <xdr:colOff>2241176</xdr:colOff>
      <xdr:row>10</xdr:row>
      <xdr:rowOff>1069890</xdr:rowOff>
    </xdr:to>
    <xdr:pic>
      <xdr:nvPicPr>
        <xdr:cNvPr id="5" name="Imagen 4" descr="group of laboratory flasks containing liquid colo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68501" y="3597088"/>
          <a:ext cx="1277469" cy="9018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907678</xdr:colOff>
      <xdr:row>11</xdr:row>
      <xdr:rowOff>168903</xdr:rowOff>
    </xdr:from>
    <xdr:to>
      <xdr:col>9</xdr:col>
      <xdr:colOff>2342030</xdr:colOff>
      <xdr:row>11</xdr:row>
      <xdr:rowOff>1185583</xdr:rowOff>
    </xdr:to>
    <xdr:pic>
      <xdr:nvPicPr>
        <xdr:cNvPr id="6" name="Imagen 5" descr="five glasses laboratory on a white backgroun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12472" y="4707285"/>
          <a:ext cx="1434352" cy="1016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302559</xdr:colOff>
      <xdr:row>13</xdr:row>
      <xdr:rowOff>44823</xdr:rowOff>
    </xdr:from>
    <xdr:to>
      <xdr:col>9</xdr:col>
      <xdr:colOff>2995333</xdr:colOff>
      <xdr:row>13</xdr:row>
      <xdr:rowOff>2057399</xdr:rowOff>
    </xdr:to>
    <xdr:pic>
      <xdr:nvPicPr>
        <xdr:cNvPr id="7" name="Imagen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007353" y="6857999"/>
          <a:ext cx="2692774" cy="20125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179293</xdr:colOff>
      <xdr:row>14</xdr:row>
      <xdr:rowOff>89646</xdr:rowOff>
    </xdr:from>
    <xdr:to>
      <xdr:col>9</xdr:col>
      <xdr:colOff>3453092</xdr:colOff>
      <xdr:row>14</xdr:row>
      <xdr:rowOff>2650750</xdr:rowOff>
    </xdr:to>
    <xdr:pic>
      <xdr:nvPicPr>
        <xdr:cNvPr id="8" name="Imagen 7"/>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884087" y="9043146"/>
          <a:ext cx="3273799" cy="256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1333500</xdr:colOff>
      <xdr:row>15</xdr:row>
      <xdr:rowOff>108857</xdr:rowOff>
    </xdr:from>
    <xdr:to>
      <xdr:col>9</xdr:col>
      <xdr:colOff>2335923</xdr:colOff>
      <xdr:row>15</xdr:row>
      <xdr:rowOff>1711779</xdr:rowOff>
    </xdr:to>
    <xdr:pic>
      <xdr:nvPicPr>
        <xdr:cNvPr id="9" name="Imagen 8" descr="Man is not happy about having to use a plunger to unclog the toilet."/>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5049500" y="11919857"/>
          <a:ext cx="1002423" cy="16029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421822</xdr:colOff>
      <xdr:row>16</xdr:row>
      <xdr:rowOff>68036</xdr:rowOff>
    </xdr:from>
    <xdr:to>
      <xdr:col>9</xdr:col>
      <xdr:colOff>3015343</xdr:colOff>
      <xdr:row>16</xdr:row>
      <xdr:rowOff>941615</xdr:rowOff>
    </xdr:to>
    <xdr:pic>
      <xdr:nvPicPr>
        <xdr:cNvPr id="10" name="Imagen 9"/>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4137822" y="13675179"/>
          <a:ext cx="2593521" cy="8735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462643</xdr:colOff>
      <xdr:row>17</xdr:row>
      <xdr:rowOff>40822</xdr:rowOff>
    </xdr:from>
    <xdr:to>
      <xdr:col>9</xdr:col>
      <xdr:colOff>3408589</xdr:colOff>
      <xdr:row>17</xdr:row>
      <xdr:rowOff>2130879</xdr:rowOff>
    </xdr:to>
    <xdr:pic>
      <xdr:nvPicPr>
        <xdr:cNvPr id="11" name="Imagen 10"/>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178643" y="14709322"/>
          <a:ext cx="2945946" cy="2090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190499</xdr:colOff>
      <xdr:row>18</xdr:row>
      <xdr:rowOff>95250</xdr:rowOff>
    </xdr:from>
    <xdr:to>
      <xdr:col>9</xdr:col>
      <xdr:colOff>3460295</xdr:colOff>
      <xdr:row>18</xdr:row>
      <xdr:rowOff>3103789</xdr:rowOff>
    </xdr:to>
    <xdr:pic>
      <xdr:nvPicPr>
        <xdr:cNvPr id="12" name="Imagen 11"/>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06499" y="17036143"/>
          <a:ext cx="3269796" cy="30085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326572</xdr:colOff>
      <xdr:row>19</xdr:row>
      <xdr:rowOff>13607</xdr:rowOff>
    </xdr:from>
    <xdr:to>
      <xdr:col>9</xdr:col>
      <xdr:colOff>3339193</xdr:colOff>
      <xdr:row>19</xdr:row>
      <xdr:rowOff>1470932</xdr:rowOff>
    </xdr:to>
    <xdr:pic>
      <xdr:nvPicPr>
        <xdr:cNvPr id="13" name="Imagen 12"/>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042572" y="20193000"/>
          <a:ext cx="3012621"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1333499</xdr:colOff>
      <xdr:row>20</xdr:row>
      <xdr:rowOff>60101</xdr:rowOff>
    </xdr:from>
    <xdr:to>
      <xdr:col>9</xdr:col>
      <xdr:colOff>2694214</xdr:colOff>
      <xdr:row>20</xdr:row>
      <xdr:rowOff>1042528</xdr:rowOff>
    </xdr:to>
    <xdr:pic>
      <xdr:nvPicPr>
        <xdr:cNvPr id="14" name="Imagen 13" descr="http://thumb1.shutterstock.com/display_pic_with_logo/1286566/160151780/stock-photo-water-pipe-lake-pollution-160151780.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049499" y="21845137"/>
          <a:ext cx="1360715" cy="982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340179</xdr:colOff>
      <xdr:row>21</xdr:row>
      <xdr:rowOff>27215</xdr:rowOff>
    </xdr:from>
    <xdr:to>
      <xdr:col>9</xdr:col>
      <xdr:colOff>3429000</xdr:colOff>
      <xdr:row>21</xdr:row>
      <xdr:rowOff>862694</xdr:rowOff>
    </xdr:to>
    <xdr:pic>
      <xdr:nvPicPr>
        <xdr:cNvPr id="15" name="Imagen 14"/>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4056179" y="22914429"/>
          <a:ext cx="3088821" cy="8354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231322</xdr:colOff>
      <xdr:row>22</xdr:row>
      <xdr:rowOff>136071</xdr:rowOff>
    </xdr:from>
    <xdr:to>
      <xdr:col>9</xdr:col>
      <xdr:colOff>4348843</xdr:colOff>
      <xdr:row>22</xdr:row>
      <xdr:rowOff>1217839</xdr:rowOff>
    </xdr:to>
    <xdr:pic>
      <xdr:nvPicPr>
        <xdr:cNvPr id="17" name="Imagen 16"/>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3947322" y="24057428"/>
          <a:ext cx="4117521" cy="10817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1115786</xdr:colOff>
      <xdr:row>23</xdr:row>
      <xdr:rowOff>54428</xdr:rowOff>
    </xdr:from>
    <xdr:to>
      <xdr:col>9</xdr:col>
      <xdr:colOff>3404507</xdr:colOff>
      <xdr:row>23</xdr:row>
      <xdr:rowOff>3234417</xdr:rowOff>
    </xdr:to>
    <xdr:pic>
      <xdr:nvPicPr>
        <xdr:cNvPr id="19" name="Imagen 18"/>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831786" y="25268464"/>
          <a:ext cx="2288721" cy="3179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530678</xdr:colOff>
      <xdr:row>24</xdr:row>
      <xdr:rowOff>40821</xdr:rowOff>
    </xdr:from>
    <xdr:to>
      <xdr:col>9</xdr:col>
      <xdr:colOff>4143374</xdr:colOff>
      <xdr:row>24</xdr:row>
      <xdr:rowOff>2334985</xdr:rowOff>
    </xdr:to>
    <xdr:pic>
      <xdr:nvPicPr>
        <xdr:cNvPr id="20" name="Imagen 19"/>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4246678" y="28629428"/>
          <a:ext cx="3612696" cy="2294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830035</xdr:colOff>
      <xdr:row>25</xdr:row>
      <xdr:rowOff>27214</xdr:rowOff>
    </xdr:from>
    <xdr:to>
      <xdr:col>9</xdr:col>
      <xdr:colOff>3699781</xdr:colOff>
      <xdr:row>25</xdr:row>
      <xdr:rowOff>2445203</xdr:rowOff>
    </xdr:to>
    <xdr:pic>
      <xdr:nvPicPr>
        <xdr:cNvPr id="21" name="Imagen 20"/>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546035" y="31051500"/>
          <a:ext cx="2869746" cy="24179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1588079</xdr:colOff>
      <xdr:row>26</xdr:row>
      <xdr:rowOff>68036</xdr:rowOff>
    </xdr:from>
    <xdr:to>
      <xdr:col>9</xdr:col>
      <xdr:colOff>2952748</xdr:colOff>
      <xdr:row>26</xdr:row>
      <xdr:rowOff>1536247</xdr:rowOff>
    </xdr:to>
    <xdr:pic>
      <xdr:nvPicPr>
        <xdr:cNvPr id="22" name="Imagen 21" descr="Vector warning signs showing drops from a corrosive substance on a flat surface and a hand"/>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5304079" y="33609643"/>
          <a:ext cx="1364669" cy="1468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0" activePane="bottomLeft" state="frozen"/>
      <selection pane="bottomLeft" activeCell="D27" sqref="D2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8.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6" t="s">
        <v>22</v>
      </c>
      <c r="D2" s="87"/>
      <c r="F2" s="79" t="s">
        <v>0</v>
      </c>
      <c r="G2" s="80"/>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8">
        <v>9</v>
      </c>
      <c r="D3" s="89"/>
      <c r="F3" s="81"/>
      <c r="G3" s="82"/>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8" t="s">
        <v>189</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100.5" customHeight="1" x14ac:dyDescent="0.25">
      <c r="A10" s="12" t="str">
        <f>IF(OR(B10&lt;&gt;"",J10&lt;&gt;""),"IMG01","")</f>
        <v>IMG01</v>
      </c>
      <c r="B10" s="62">
        <v>172006262</v>
      </c>
      <c r="C10" s="20" t="str">
        <f t="shared" ref="C10:C41" si="0">IF(OR(B10&lt;&gt;"",J10&lt;&gt;""),IF($G$4="Recurso",CONCATENATE($G$4," ",$G$5),$G$4),"")</f>
        <v>Recurso F6</v>
      </c>
      <c r="D10" s="63" t="s">
        <v>192</v>
      </c>
      <c r="E10" s="63" t="s">
        <v>150</v>
      </c>
      <c r="F10" s="13" t="str">
        <f t="shared" ref="F10" ca="1" si="1">IF(OR(B10&lt;&gt;"",J10&lt;&gt;""),CONCATENATE($C$7,"_",$A10,IF($G$4="Cuaderno de Estudio","_small",CONCATENATE(IF(I10="","","n"),IF(LEFT($G$5,1)="F",".jpg",".png")))),"")</f>
        <v>CN_09_09_REC190_IMG01.jpg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c r="K10" s="64"/>
      <c r="O10" s="2" t="str">
        <f>'Definición técnica de imagenes'!A12</f>
        <v>M12D</v>
      </c>
    </row>
    <row r="11" spans="1:16" s="11" customFormat="1" ht="87.75" customHeight="1" x14ac:dyDescent="0.25">
      <c r="A11" s="12" t="str">
        <f t="shared" ref="A11:A18" si="3">IF(OR(B11&lt;&gt;"",J11&lt;&gt;""),CONCATENATE(LEFT(A10,3),IF(MID(A10,4,2)+1&lt;10,CONCATENATE("0",MID(A10,4,2)+1))),"")</f>
        <v>IMG02</v>
      </c>
      <c r="B11" s="62">
        <v>67258714</v>
      </c>
      <c r="C11" s="20" t="str">
        <f t="shared" si="0"/>
        <v>Recurso F6</v>
      </c>
      <c r="D11" s="63" t="s">
        <v>192</v>
      </c>
      <c r="E11" s="63" t="s">
        <v>150</v>
      </c>
      <c r="F11" s="13" t="str">
        <f t="shared" ref="F11:F74" ca="1" si="4">IF(OR(B11&lt;&gt;"",J11&lt;&gt;""),CONCATENATE($C$7,"_",$A11,IF($G$4="Cuaderno de Estudio","_small",CONCATENATE(IF(I11="","","n"),IF(LEFT($G$5,1)="F",".jpg",".png")))),"")</f>
        <v>CN_09_09_REC190_IMG02.jpg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c r="K11" s="65"/>
      <c r="O11" s="2" t="str">
        <f>'Definición técnica de imagenes'!A13</f>
        <v>M101</v>
      </c>
    </row>
    <row r="12" spans="1:16" s="11" customFormat="1" ht="96.75" customHeight="1" x14ac:dyDescent="0.25">
      <c r="A12" s="12" t="str">
        <f t="shared" si="3"/>
        <v>IMG03</v>
      </c>
      <c r="B12" s="62">
        <v>51692002</v>
      </c>
      <c r="C12" s="20" t="str">
        <f t="shared" si="0"/>
        <v>Recurso F6</v>
      </c>
      <c r="D12" s="63" t="s">
        <v>192</v>
      </c>
      <c r="E12" s="63" t="s">
        <v>150</v>
      </c>
      <c r="F12" s="13" t="str">
        <f t="shared" ca="1" si="4"/>
        <v>CN_09_09_REC190_IMG03.jpg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c r="K12" s="64"/>
      <c r="O12" s="2" t="str">
        <f>'Definición técnica de imagenes'!A18</f>
        <v>Diaporama F1</v>
      </c>
    </row>
    <row r="13" spans="1:16" s="11" customFormat="1" ht="81.75" customHeight="1" x14ac:dyDescent="0.25">
      <c r="A13" s="12" t="str">
        <f t="shared" si="3"/>
        <v>IMG04</v>
      </c>
      <c r="B13" s="62" t="s">
        <v>190</v>
      </c>
      <c r="C13" s="20" t="str">
        <f t="shared" si="0"/>
        <v>Recurso F6</v>
      </c>
      <c r="D13" s="63" t="s">
        <v>191</v>
      </c>
      <c r="E13" s="63" t="s">
        <v>155</v>
      </c>
      <c r="F13" s="13" t="str">
        <f t="shared" ca="1" si="4"/>
        <v>CN_09_09_REC190_IMG04n.jpg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CN_09_09_REC190_IMG04a.jpg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193</v>
      </c>
      <c r="O13" s="2" t="str">
        <f>'Definición técnica de imagenes'!A19</f>
        <v>F4</v>
      </c>
    </row>
    <row r="14" spans="1:16" s="11" customFormat="1" ht="168.75" customHeight="1" x14ac:dyDescent="0.25">
      <c r="A14" s="12" t="str">
        <f t="shared" si="3"/>
        <v>IMG05</v>
      </c>
      <c r="B14" s="62" t="s">
        <v>190</v>
      </c>
      <c r="C14" s="20" t="str">
        <f t="shared" si="0"/>
        <v>Recurso F6</v>
      </c>
      <c r="D14" s="63" t="s">
        <v>191</v>
      </c>
      <c r="E14" s="63" t="s">
        <v>155</v>
      </c>
      <c r="F14" s="13" t="str">
        <f t="shared" ca="1" si="4"/>
        <v>CN_09_09_REC190_IMG05n.jpg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CN_09_09_REC190_IMG05a.jpg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193</v>
      </c>
      <c r="O14" s="2" t="str">
        <f>'Definición técnica de imagenes'!A22</f>
        <v>F6</v>
      </c>
    </row>
    <row r="15" spans="1:16" s="11" customFormat="1" ht="227.25" customHeight="1" x14ac:dyDescent="0.25">
      <c r="A15" s="12" t="str">
        <f t="shared" si="3"/>
        <v>IMG06</v>
      </c>
      <c r="B15" s="62" t="s">
        <v>190</v>
      </c>
      <c r="C15" s="20" t="str">
        <f t="shared" si="0"/>
        <v>Recurso F6</v>
      </c>
      <c r="D15" s="63" t="s">
        <v>191</v>
      </c>
      <c r="E15" s="63" t="s">
        <v>155</v>
      </c>
      <c r="F15" s="13" t="str">
        <f t="shared" ca="1" si="4"/>
        <v>CN_09_09_REC190_IMG06n.jpg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CN_09_09_REC190_IMG06a.jpg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193</v>
      </c>
      <c r="O15" s="2" t="str">
        <f>'Definición técnica de imagenes'!A24</f>
        <v>F6B</v>
      </c>
    </row>
    <row r="16" spans="1:16" s="11" customFormat="1" ht="141.75" customHeight="1" x14ac:dyDescent="0.3">
      <c r="A16" s="12" t="str">
        <f t="shared" si="3"/>
        <v>IMG07</v>
      </c>
      <c r="B16" s="78">
        <v>124331287</v>
      </c>
      <c r="C16" s="20" t="str">
        <f t="shared" si="0"/>
        <v>Recurso F6</v>
      </c>
      <c r="D16" s="63" t="s">
        <v>192</v>
      </c>
      <c r="E16" s="63" t="s">
        <v>155</v>
      </c>
      <c r="F16" s="13" t="str">
        <f t="shared" ca="1" si="4"/>
        <v>CN_09_09_REC190_IMG07n.jpg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CN_09_09_REC190_IMG07a.jpg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c r="K16" s="68"/>
      <c r="O16" s="2" t="str">
        <f>'Definición técnica de imagenes'!A25</f>
        <v>F7</v>
      </c>
    </row>
    <row r="17" spans="1:15" s="11" customFormat="1" ht="83.25" customHeight="1" x14ac:dyDescent="0.25">
      <c r="A17" s="12" t="str">
        <f t="shared" si="3"/>
        <v>IMG08</v>
      </c>
      <c r="B17" s="62" t="s">
        <v>190</v>
      </c>
      <c r="C17" s="20" t="str">
        <f t="shared" si="0"/>
        <v>Recurso F6</v>
      </c>
      <c r="D17" s="63" t="s">
        <v>191</v>
      </c>
      <c r="E17" s="63" t="s">
        <v>155</v>
      </c>
      <c r="F17" s="13" t="str">
        <f t="shared" ca="1" si="4"/>
        <v>CN_09_09_REC190_IMG08n.jpg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CN_09_09_REC190_IMG08a.jpg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193</v>
      </c>
      <c r="O17" s="2" t="str">
        <f>'Definición técnica de imagenes'!A27</f>
        <v>F7B</v>
      </c>
    </row>
    <row r="18" spans="1:15" s="11" customFormat="1" ht="178.5" customHeight="1" x14ac:dyDescent="0.25">
      <c r="A18" s="12" t="str">
        <f t="shared" si="3"/>
        <v>IMG09</v>
      </c>
      <c r="B18" s="62" t="s">
        <v>190</v>
      </c>
      <c r="C18" s="20" t="str">
        <f t="shared" si="0"/>
        <v>Recurso F6</v>
      </c>
      <c r="D18" s="63" t="s">
        <v>191</v>
      </c>
      <c r="E18" s="63" t="s">
        <v>155</v>
      </c>
      <c r="F18" s="13" t="str">
        <f t="shared" ca="1" si="4"/>
        <v>CN_09_09_REC190_IMG09n.jpg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CN_09_09_REC190_IMG09a.jpg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193</v>
      </c>
      <c r="O18" s="2" t="str">
        <f>'Definición técnica de imagenes'!A30</f>
        <v>F8</v>
      </c>
    </row>
    <row r="19" spans="1:15" s="11" customFormat="1" ht="255" customHeight="1" x14ac:dyDescent="0.3">
      <c r="A19" s="12" t="str">
        <f t="shared" ref="A19:A50" si="6">IF(OR(B19&lt;&gt;"",J19&lt;&gt;""),CONCATENATE(LEFT(A18,3),IF(MID(A18,4,2)+1&lt;10,CONCATENATE("0",MID(A18,4,2)+1),MID(A18,4,2)+1)),"")</f>
        <v>IMG10</v>
      </c>
      <c r="B19" s="62" t="s">
        <v>190</v>
      </c>
      <c r="C19" s="20" t="str">
        <f t="shared" si="0"/>
        <v>Recurso F6</v>
      </c>
      <c r="D19" s="63" t="s">
        <v>191</v>
      </c>
      <c r="E19" s="63" t="s">
        <v>155</v>
      </c>
      <c r="F19" s="13" t="str">
        <f t="shared" ca="1" si="4"/>
        <v>CN_09_09_REC190_IMG10n.jpg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CN_09_09_REC190_IMG10a.jpg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8" t="s">
        <v>193</v>
      </c>
      <c r="O19" s="2" t="str">
        <f>'Definición técnica de imagenes'!A31</f>
        <v>F10</v>
      </c>
    </row>
    <row r="20" spans="1:15" s="11" customFormat="1" ht="126.75" customHeight="1" x14ac:dyDescent="0.25">
      <c r="A20" s="12" t="str">
        <f t="shared" si="6"/>
        <v>IMG11</v>
      </c>
      <c r="B20" s="62" t="s">
        <v>190</v>
      </c>
      <c r="C20" s="20" t="str">
        <f t="shared" si="0"/>
        <v>Recurso F6</v>
      </c>
      <c r="D20" s="63" t="s">
        <v>191</v>
      </c>
      <c r="E20" s="63" t="s">
        <v>155</v>
      </c>
      <c r="F20" s="13" t="str">
        <f t="shared" ca="1" si="4"/>
        <v>CN_09_09_REC190_IMG11n.jpg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CN_09_09_REC190_IMG11a.jpg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193</v>
      </c>
      <c r="O20" s="2" t="str">
        <f>'Definición técnica de imagenes'!A32</f>
        <v>F10B</v>
      </c>
    </row>
    <row r="21" spans="1:15" s="11" customFormat="1" ht="86.25" customHeight="1" x14ac:dyDescent="0.25">
      <c r="A21" s="12" t="str">
        <f t="shared" si="6"/>
        <v>IMG12</v>
      </c>
      <c r="B21" s="62">
        <v>160151780</v>
      </c>
      <c r="C21" s="20" t="str">
        <f t="shared" si="0"/>
        <v>Recurso F6</v>
      </c>
      <c r="D21" s="63" t="s">
        <v>192</v>
      </c>
      <c r="E21" s="63" t="s">
        <v>155</v>
      </c>
      <c r="F21" s="13" t="str">
        <f t="shared" ca="1" si="4"/>
        <v>CN_09_09_REC190_IMG12n.jpg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CN_09_09_REC190_IMG12a.jpg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c r="K21" s="66"/>
      <c r="O21" s="2" t="str">
        <f>'Definición técnica de imagenes'!A33</f>
        <v>F11</v>
      </c>
    </row>
    <row r="22" spans="1:15" s="11" customFormat="1" ht="81.75" customHeight="1" x14ac:dyDescent="0.25">
      <c r="A22" s="12" t="str">
        <f t="shared" si="6"/>
        <v>IMG13</v>
      </c>
      <c r="B22" s="62" t="s">
        <v>190</v>
      </c>
      <c r="C22" s="20" t="str">
        <f t="shared" si="0"/>
        <v>Recurso F6</v>
      </c>
      <c r="D22" s="63" t="s">
        <v>191</v>
      </c>
      <c r="E22" s="63" t="s">
        <v>155</v>
      </c>
      <c r="F22" s="13" t="str">
        <f t="shared" ca="1" si="4"/>
        <v>CN_09_09_REC190_IMG13n.jpg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CN_09_09_REC190_IMG13a.jpg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9" t="s">
        <v>194</v>
      </c>
      <c r="O22" s="2" t="str">
        <f>'Definición técnica de imagenes'!A34</f>
        <v>F12</v>
      </c>
    </row>
    <row r="23" spans="1:15" s="11" customFormat="1" ht="102" customHeight="1" x14ac:dyDescent="0.25">
      <c r="A23" s="12" t="str">
        <f t="shared" si="6"/>
        <v>IMG14</v>
      </c>
      <c r="B23" s="62" t="s">
        <v>190</v>
      </c>
      <c r="C23" s="20" t="str">
        <f t="shared" si="0"/>
        <v>Recurso F6</v>
      </c>
      <c r="D23" s="63" t="s">
        <v>191</v>
      </c>
      <c r="E23" s="63" t="s">
        <v>155</v>
      </c>
      <c r="F23" s="13" t="str">
        <f t="shared" ca="1" si="4"/>
        <v>CN_09_09_REC190_IMG14n.jpg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CN_09_09_REC190_IMG14a.jpg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193</v>
      </c>
      <c r="O23" s="2" t="str">
        <f>'Definición técnica de imagenes'!A35</f>
        <v>F13</v>
      </c>
    </row>
    <row r="24" spans="1:15" s="11" customFormat="1" ht="265.5" customHeight="1" x14ac:dyDescent="0.25">
      <c r="A24" s="12" t="str">
        <f t="shared" si="6"/>
        <v>IMG15</v>
      </c>
      <c r="B24" s="62" t="s">
        <v>190</v>
      </c>
      <c r="C24" s="20" t="str">
        <f t="shared" si="0"/>
        <v>Recurso F6</v>
      </c>
      <c r="D24" s="63" t="s">
        <v>191</v>
      </c>
      <c r="E24" s="63" t="s">
        <v>155</v>
      </c>
      <c r="F24" s="13" t="str">
        <f t="shared" ca="1" si="4"/>
        <v>CN_09_09_REC190_IMG15n.jpg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CN_09_09_REC190_IMG15a.jpg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5" t="s">
        <v>195</v>
      </c>
      <c r="O24" s="2" t="str">
        <f>'Definición técnica de imagenes'!A37</f>
        <v>F13B</v>
      </c>
    </row>
    <row r="25" spans="1:15" s="11" customFormat="1" ht="191.25" customHeight="1" x14ac:dyDescent="0.25">
      <c r="A25" s="12" t="str">
        <f t="shared" si="6"/>
        <v>IMG16</v>
      </c>
      <c r="B25" s="62" t="s">
        <v>190</v>
      </c>
      <c r="C25" s="20" t="str">
        <f t="shared" si="0"/>
        <v>Recurso F6</v>
      </c>
      <c r="D25" s="63" t="s">
        <v>191</v>
      </c>
      <c r="E25" s="63" t="s">
        <v>155</v>
      </c>
      <c r="F25" s="13" t="str">
        <f t="shared" ca="1" si="4"/>
        <v>CN_09_09_REC190_IMG16n.jpg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CN_09_09_REC190_IMG16a.jpg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c r="K25" s="64" t="s">
        <v>195</v>
      </c>
    </row>
    <row r="26" spans="1:15" s="11" customFormat="1" ht="198" customHeight="1" x14ac:dyDescent="0.25">
      <c r="A26" s="12" t="str">
        <f t="shared" si="6"/>
        <v>IMG17</v>
      </c>
      <c r="B26" s="62" t="s">
        <v>190</v>
      </c>
      <c r="C26" s="20" t="str">
        <f t="shared" si="0"/>
        <v>Recurso F6</v>
      </c>
      <c r="D26" s="63" t="s">
        <v>191</v>
      </c>
      <c r="E26" s="63" t="s">
        <v>155</v>
      </c>
      <c r="F26" s="13" t="str">
        <f t="shared" ca="1" si="4"/>
        <v>CN_09_09_REC190_IMG17n.jpg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CN_09_09_REC190_IMG17a.jpg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c r="K26" s="64" t="s">
        <v>195</v>
      </c>
    </row>
    <row r="27" spans="1:15" s="11" customFormat="1" ht="128.25" customHeight="1" x14ac:dyDescent="0.25">
      <c r="A27" s="12" t="str">
        <f t="shared" si="6"/>
        <v>IMG18</v>
      </c>
      <c r="B27" s="62">
        <v>175098230</v>
      </c>
      <c r="C27" s="20" t="str">
        <f t="shared" si="0"/>
        <v>Recurso F6</v>
      </c>
      <c r="D27" s="63" t="s">
        <v>192</v>
      </c>
      <c r="E27" s="63" t="s">
        <v>155</v>
      </c>
      <c r="F27" s="13" t="str">
        <f t="shared" ca="1" si="4"/>
        <v>CN_09_09_REC190_IMG18n.jpg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CN_09_09_REC190_IMG18a.jpg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2015-10-14T02:08:39Z</dcterms:modified>
</cp:coreProperties>
</file>