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ctrlProps/ctrlProp5.xml" ContentType="application/vnd.ms-excel.controlproperties+xml"/>
  <Override PartName="/xl/ctrlProps/ctrlProp6.xml" ContentType="application/vnd.ms-excel.controlproperties+xml"/>
  <Override PartName="/xl/sharedStrings.xml" ContentType="application/vnd.openxmlformats-officedocument.spreadsheetml.sharedString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6"/>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5725"/>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F19"/>
  <c r="G19" s="1"/>
  <c r="H19"/>
  <c r="F18"/>
  <c r="G18" s="1"/>
  <c r="H18"/>
  <c r="F17"/>
  <c r="G17" s="1"/>
  <c r="H17"/>
  <c r="F16"/>
  <c r="G16" s="1"/>
  <c r="H16"/>
  <c r="H15"/>
  <c r="H14"/>
  <c r="H13"/>
  <c r="F12"/>
  <c r="G12" s="1"/>
  <c r="H12"/>
  <c r="H11"/>
  <c r="K45" i="2"/>
  <c r="J21"/>
  <c r="I21"/>
  <c r="H21"/>
  <c r="D18"/>
  <c r="D17"/>
  <c r="D7"/>
  <c r="D5"/>
  <c r="C108" i="1"/>
  <c r="A108"/>
  <c r="C107"/>
  <c r="A107"/>
  <c r="C106"/>
  <c r="A106"/>
  <c r="C105"/>
  <c r="A105"/>
  <c r="C104"/>
  <c r="A104"/>
  <c r="C103"/>
  <c r="A103"/>
  <c r="C102"/>
  <c r="A102"/>
  <c r="C101"/>
  <c r="A101"/>
  <c r="C100"/>
  <c r="A100"/>
  <c r="C99"/>
  <c r="A99"/>
  <c r="C98"/>
  <c r="A98"/>
  <c r="C97"/>
  <c r="A97"/>
  <c r="C96"/>
  <c r="A96"/>
  <c r="C95"/>
  <c r="A95"/>
  <c r="C94"/>
  <c r="A94"/>
  <c r="C93"/>
  <c r="A93"/>
  <c r="C92"/>
  <c r="A92"/>
  <c r="C91"/>
  <c r="A91"/>
  <c r="C90"/>
  <c r="A90"/>
  <c r="C89"/>
  <c r="A89"/>
  <c r="C88"/>
  <c r="A88"/>
  <c r="C87"/>
  <c r="A87"/>
  <c r="C86"/>
  <c r="A86"/>
  <c r="C85"/>
  <c r="A85"/>
  <c r="C84"/>
  <c r="A84"/>
  <c r="C83"/>
  <c r="A83"/>
  <c r="C82"/>
  <c r="A82"/>
  <c r="C81"/>
  <c r="A81"/>
  <c r="C80"/>
  <c r="A80"/>
  <c r="C79"/>
  <c r="A79"/>
  <c r="C78"/>
  <c r="A78"/>
  <c r="C77"/>
  <c r="A77"/>
  <c r="C76"/>
  <c r="A76"/>
  <c r="C75"/>
  <c r="A75"/>
  <c r="C74"/>
  <c r="A74"/>
  <c r="C73"/>
  <c r="A73"/>
  <c r="C72"/>
  <c r="A72"/>
  <c r="C71"/>
  <c r="A71"/>
  <c r="C70"/>
  <c r="A70"/>
  <c r="C69"/>
  <c r="A69"/>
  <c r="C68"/>
  <c r="A68"/>
  <c r="C67"/>
  <c r="A67"/>
  <c r="C66"/>
  <c r="A66"/>
  <c r="C65"/>
  <c r="A65"/>
  <c r="C64"/>
  <c r="A64"/>
  <c r="C63"/>
  <c r="A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A11"/>
  <c r="A12" s="1"/>
  <c r="I10"/>
  <c r="C10"/>
  <c r="A10"/>
  <c r="M8"/>
  <c r="M7"/>
  <c r="M6"/>
  <c r="M5"/>
  <c r="F5"/>
  <c r="M4"/>
  <c r="M3"/>
  <c r="M2"/>
  <c r="M1"/>
  <c r="E9" s="1"/>
  <c r="F11" l="1"/>
  <c r="G11" s="1"/>
  <c r="H10"/>
  <c r="A13"/>
  <c r="F13" s="1"/>
  <c r="G13" s="1"/>
  <c r="F10"/>
  <c r="G10" s="1"/>
  <c r="A14" l="1"/>
  <c r="F14" s="1"/>
  <c r="G14" s="1"/>
  <c r="A15" l="1"/>
  <c r="F15" s="1"/>
  <c r="G15" s="1"/>
  <c r="A16" l="1"/>
  <c r="A17" l="1"/>
  <c r="A18" l="1"/>
  <c r="A19" l="1"/>
  <c r="A20" l="1"/>
  <c r="A21" l="1"/>
  <c r="A22" l="1"/>
  <c r="A23" l="1"/>
  <c r="A24" l="1"/>
  <c r="A25" l="1"/>
  <c r="A26" l="1"/>
  <c r="A27" l="1"/>
  <c r="A28" l="1"/>
  <c r="A29" l="1"/>
  <c r="A30" l="1"/>
  <c r="A31" l="1"/>
  <c r="A32" l="1"/>
  <c r="A33" l="1"/>
  <c r="A34" l="1"/>
  <c r="A35" l="1"/>
  <c r="A36" l="1"/>
  <c r="A37" l="1"/>
  <c r="A38" l="1"/>
  <c r="A39" l="1"/>
  <c r="A40" l="1"/>
  <c r="A41" l="1"/>
  <c r="A42" l="1"/>
  <c r="A43" l="1"/>
  <c r="A44" l="1"/>
  <c r="A45" l="1"/>
  <c r="A46" l="1"/>
  <c r="A47" l="1"/>
  <c r="A48" l="1"/>
  <c r="A49" l="1"/>
  <c r="A50" l="1"/>
  <c r="A51" l="1"/>
  <c r="A52" l="1"/>
  <c r="A53" l="1"/>
  <c r="A54" l="1"/>
  <c r="A55" l="1"/>
  <c r="A56" l="1"/>
  <c r="A57" l="1"/>
  <c r="A58" l="1"/>
  <c r="A59" l="1"/>
  <c r="A60" l="1"/>
  <c r="A61" l="1"/>
  <c r="A62" l="1"/>
</calcChain>
</file>

<file path=xl/sharedStrings.xml><?xml version="1.0" encoding="utf-8"?>
<sst xmlns="http://schemas.openxmlformats.org/spreadsheetml/2006/main" count="386" uniqueCount="193">
  <si>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</si>
  <si>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</si>
  <si>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</si>
  <si>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</si>
  <si>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</si>
  <si>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</si>
  <si>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</si>
  <si>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</si>
  <si>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</si>
  <si>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</si>
  <si>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</si>
  <si>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</si>
  <si>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</si>
  <si>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</si>
  <si>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</si>
  <si>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</si>
  <si>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</si>
  <si>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</si>
  <si>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</si>
  <si>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</si>
  <si>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</si>
  <si>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</si>
  <si>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</si>
  <si>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</si>
  <si>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</si>
  <si>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</si>
  <si>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</si>
  <si>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</si>
  <si>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</si>
  <si>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</si>
  <si>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</si>
  <si>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</si>
  <si>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</si>
  <si>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</si>
  <si>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</si>
  <si>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</si>
  <si>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</si>
  <si>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</si>
  <si>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</si>
  <si>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</si>
  <si>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</si>
  <si>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</si>
  <si>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</si>
  <si>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</si>
  <si>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</si>
  <si>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</si>
  <si>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</si>
  <si>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</si>
  <si>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</si>
  <si>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</si>
  <si>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</si>
  <si>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</si>
  <si>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</si>
  <si>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</si>
  <si>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</si>
  <si>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</si>
  <si>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</si>
  <si>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</si>
  <si>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</si>
  <si>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</si>
  <si>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</si>
  <si>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</si>
  <si>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</si>
  <si>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</si>
  <si>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</si>
  <si>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</si>
  <si>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</si>
  <si>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</si>
  <si>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</si>
  <si>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</si>
  <si>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</si>
  <si>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</si>
  <si>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</si>
  <si>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</si>
  <si>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</si>
  <si>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</si>
  <si>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</si>
  <si>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</si>
  <si>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</si>
  <si>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</si>
  <si>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</si>
  <si>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</si>
  <si>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</si>
  <si>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</si>
  <si>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</si>
  <si>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</si>
  <si>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</si>
  <si>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</si>
  <si>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</si>
  <si>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</si>
  <si>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</si>
  <si>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</si>
  <si>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</si>
  <si>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</si>
  <si>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</si>
  <si>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</si>
  <si>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</si>
  <si>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</si>
  <si>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</si>
  <si>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</si>
  <si>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</si>
  <si>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</si>
  <si>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</si>
  <si>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</si>
  <si>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</si>
  <si>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</si>
  <si>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</si>
  <si>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</si>
  <si>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</si>
  <si>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</si>
  <si>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</si>
  <si>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</si>
  <si>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</si>
  <si>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</si>
  <si>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</si>
  <si>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</si>
  <si>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</si>
  <si>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</si>
  <si>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</si>
  <si>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</si>
  <si>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</si>
  <si>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</si>
  <si>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</si>
  <si>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</si>
  <si>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</si>
  <si>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</si>
  <si>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</si>
  <si>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</si>
  <si>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</si>
  <si>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</si>
  <si>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</si>
  <si>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</si>
  <si>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</si>
  <si>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</si>
  <si>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</si>
  <si>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</si>
  <si>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</si>
  <si>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</si>
  <si>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</si>
  <si>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</si>
  <si>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</si>
  <si>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</si>
  <si>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</si>
  <si>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</si>
  <si>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</si>
  <si>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</si>
  <si>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</si>
  <si>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</si>
  <si>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</si>
  <si>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</si>
  <si>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</si>
  <si>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</si>
  <si>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</si>
  <si>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</si>
  <si>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</si>
  <si>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</si>
  <si>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</si>
  <si>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</si>
  <si>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</si>
  <si>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</si>
  <si>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</si>
  <si>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</si>
  <si>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</si>
  <si>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</si>
  <si>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</si>
  <si>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</si>
  <si>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</si>
  <si>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</si>
  <si>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</si>
  <si>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</si>
  <si>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</si>
  <si>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</si>
  <si>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</si>
  <si>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</si>
  <si>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</si>
  <si>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</si>
  <si>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</si>
  <si>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</si>
  <si>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</si>
  <si>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</si>
  <si>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</si>
  <si>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</si>
  <si>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</si>
  <si>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</si>
  <si>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</si>
  <si>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</si>
  <si>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</si>
  <si>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Movimiento en dos dimensiones</t>
  </si>
  <si>
    <t>Diana García Rodríguez</t>
  </si>
  <si>
    <t>Imagen para ser creada</t>
  </si>
  <si>
    <t>Ilustración</t>
  </si>
  <si>
    <t>Imagen generada por autor para ser creada: Cambiar el fondo por una cuadrícula de papel milimetrado verde claro (como el papel milimetrado) o a blanco y negro.</t>
  </si>
  <si>
    <t>CN_10_03_REC20</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</si>
</sst>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704849</xdr:colOff>
      <xdr:row>9</xdr:row>
      <xdr:rowOff>57149</xdr:rowOff>
    </xdr:from>
    <xdr:to>
      <xdr:col>10</xdr:col>
      <xdr:colOff>1734184</xdr:colOff>
      <xdr:row>9</xdr:row>
      <xdr:rowOff>869314</xdr:rowOff>
    </xdr:to>
    <xdr:pic>
      <xdr:nvPicPr>
        <xdr:cNvPr id="2" name="1 Imagen" descr="C:\Users\MarcelaP\AppData\Local\Microsoft\Windows\INetCache\Content.Word\cn_10_03_rec20_img01.png"/>
        <xdr:cNvPicPr/>
      </xdr:nvPicPr>
      <xdr:blipFill>
        <a:blip xmlns:r="http://schemas.openxmlformats.org/officeDocument/2006/relationships" r:embed="rId1">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068799" y="2190749"/>
          <a:ext cx="1029335" cy="812165"/>
        </a:xfrm>
        <a:prstGeom prst="rect">
          <a:avLst/>
        </a:prstGeom>
        <a:noFill/>
        <a:ln>
          <a:noFill/>
        </a:ln>
      </xdr:spPr>
    </xdr:pic>
    <xdr:clientData/>
  </xdr:twoCellAnchor>
  <xdr:twoCellAnchor editAs="oneCell">
    <xdr:from>
      <xdr:col>10</xdr:col>
      <xdr:colOff>685800</xdr:colOff>
      <xdr:row>10</xdr:row>
      <xdr:rowOff>190500</xdr:rowOff>
    </xdr:from>
    <xdr:to>
      <xdr:col>10</xdr:col>
      <xdr:colOff>1612900</xdr:colOff>
      <xdr:row>10</xdr:row>
      <xdr:rowOff>1002030</xdr:rowOff>
    </xdr:to>
    <xdr:pic>
      <xdr:nvPicPr>
        <xdr:cNvPr id="3" name="2 Imagen" descr="C:\Users\MarcelaP\AppData\Local\Microsoft\Windows\INetCache\Content.Word\cn_10_03_rec20_img02.png"/>
        <xdr:cNvPicPr/>
      </xdr:nvPicPr>
      <xdr:blipFill>
        <a:blip xmlns:r="http://schemas.openxmlformats.org/officeDocument/2006/relationships" r:embed="rId2">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049750" y="3333750"/>
          <a:ext cx="927100" cy="811530"/>
        </a:xfrm>
        <a:prstGeom prst="rect">
          <a:avLst/>
        </a:prstGeom>
        <a:noFill/>
        <a:ln>
          <a:noFill/>
        </a:ln>
      </xdr:spPr>
    </xdr:pic>
    <xdr:clientData/>
  </xdr:twoCellAnchor>
  <xdr:twoCellAnchor editAs="oneCell">
    <xdr:from>
      <xdr:col>10</xdr:col>
      <xdr:colOff>409575</xdr:colOff>
      <xdr:row>11</xdr:row>
      <xdr:rowOff>171450</xdr:rowOff>
    </xdr:from>
    <xdr:to>
      <xdr:col>10</xdr:col>
      <xdr:colOff>1871345</xdr:colOff>
      <xdr:row>11</xdr:row>
      <xdr:rowOff>1249680</xdr:rowOff>
    </xdr:to>
    <xdr:pic>
      <xdr:nvPicPr>
        <xdr:cNvPr id="4" name="3 Imagen" descr="C:\Users\MarcelaP\AppData\Local\Microsoft\Windows\INetCache\Content.Word\cn_10_03_rec20_img03.png"/>
        <xdr:cNvPicPr/>
      </xdr:nvPicPr>
      <xdr:blipFill>
        <a:blip xmlns:r="http://schemas.openxmlformats.org/officeDocument/2006/relationships" r:embed="rId3">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773525" y="4533900"/>
          <a:ext cx="1461770" cy="1078230"/>
        </a:xfrm>
        <a:prstGeom prst="rect">
          <a:avLst/>
        </a:prstGeom>
        <a:noFill/>
        <a:ln>
          <a:noFill/>
        </a:ln>
      </xdr:spPr>
    </xdr:pic>
    <xdr:clientData/>
  </xdr:twoCellAnchor>
  <xdr:twoCellAnchor editAs="oneCell">
    <xdr:from>
      <xdr:col>10</xdr:col>
      <xdr:colOff>876300</xdr:colOff>
      <xdr:row>12</xdr:row>
      <xdr:rowOff>219075</xdr:rowOff>
    </xdr:from>
    <xdr:to>
      <xdr:col>10</xdr:col>
      <xdr:colOff>1670050</xdr:colOff>
      <xdr:row>12</xdr:row>
      <xdr:rowOff>1129029</xdr:rowOff>
    </xdr:to>
    <xdr:pic>
      <xdr:nvPicPr>
        <xdr:cNvPr id="5" name="4 Imagen" descr="C:\Users\MarcelaP\AppData\Local\Microsoft\Windows\INetCache\Content.Word\cn_10_03_rec20_img04.png"/>
        <xdr:cNvPicPr/>
      </xdr:nvPicPr>
      <xdr:blipFill>
        <a:blip xmlns:r="http://schemas.openxmlformats.org/officeDocument/2006/relationships" r:embed="rId4">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240250" y="5934075"/>
          <a:ext cx="793750" cy="909954"/>
        </a:xfrm>
        <a:prstGeom prst="rect">
          <a:avLst/>
        </a:prstGeom>
        <a:noFill/>
        <a:ln>
          <a:noFill/>
        </a:ln>
      </xdr:spPr>
    </xdr:pic>
    <xdr:clientData/>
  </xdr:twoCellAnchor>
  <xdr:twoCellAnchor editAs="oneCell">
    <xdr:from>
      <xdr:col>10</xdr:col>
      <xdr:colOff>809625</xdr:colOff>
      <xdr:row>13</xdr:row>
      <xdr:rowOff>114300</xdr:rowOff>
    </xdr:from>
    <xdr:to>
      <xdr:col>10</xdr:col>
      <xdr:colOff>1769100</xdr:colOff>
      <xdr:row>13</xdr:row>
      <xdr:rowOff>1019175</xdr:rowOff>
    </xdr:to>
    <xdr:pic>
      <xdr:nvPicPr>
        <xdr:cNvPr id="6" name="5 Imagen" descr="C:\Users\MarcelaP\AppData\Local\Microsoft\Windows\INetCache\Content.Word\cn_10_03_rec20_img05.png"/>
        <xdr:cNvPicPr/>
      </xdr:nvPicPr>
      <xdr:blipFill>
        <a:blip xmlns:r="http://schemas.openxmlformats.org/officeDocument/2006/relationships" r:embed="rId5">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7173575" y="7229475"/>
          <a:ext cx="959475" cy="904875"/>
        </a:xfrm>
        <a:prstGeom prst="rect">
          <a:avLst/>
        </a:prstGeom>
        <a:noFill/>
        <a:ln>
          <a:noFill/>
        </a:ln>
      </xdr:spPr>
    </xdr:pic>
    <xdr:clientData/>
  </xdr:twoCellAnchor>
  <xdr:twoCellAnchor editAs="oneCell">
    <xdr:from>
      <xdr:col>10</xdr:col>
      <xdr:colOff>504825</xdr:colOff>
      <xdr:row>14</xdr:row>
      <xdr:rowOff>161925</xdr:rowOff>
    </xdr:from>
    <xdr:to>
      <xdr:col>10</xdr:col>
      <xdr:colOff>2005523</xdr:colOff>
      <xdr:row>14</xdr:row>
      <xdr:rowOff>987425</xdr:rowOff>
    </xdr:to>
    <xdr:pic>
      <xdr:nvPicPr>
        <xdr:cNvPr id="7" name="6 Imagen" descr="C:\Users\MarcelaP\AppData\Local\Microsoft\Windows\INetCache\Content.Word\cn_10_03_rec20_img06.png"/>
        <xdr:cNvPicPr/>
      </xdr:nvPicPr>
      <xdr:blipFill>
        <a:blip xmlns:r="http://schemas.openxmlformats.org/officeDocument/2006/relationships" r:embed="rId6">
          <a:extLst>
            <a:ext uri="{28A0092B-C50C-407E-A947-70E740481C1C}">
              <a14:useLocalDpi xmlns="" xmlns:wpc="http://schemas.microsoft.com/office/word/2010/wordprocessingCanvas" xmlns:cx="http://schemas.microsoft.com/office/drawing/2014/chartex" xmlns:mc="http://schemas.openxmlformats.org/markup-compatibility/2006" xmlns:o="urn:schemas-microsoft-com:office:office" xmlns:m="http://schemas.openxmlformats.org/officeDocument/2006/math" xmlns:v="urn:schemas-microsoft-com:vml" xmlns:wp14="http://schemas.microsoft.com/office/word/2010/wordprocessingDrawing" xmlns:wp="http://schemas.openxmlformats.org/drawingml/2006/wordprocessingDrawing" xmlns:w10="urn:schemas-microsoft-com:office:word" xmlns:w="http://schemas.openxmlformats.org/wordprocessingml/2006/main" xmlns:w14="http://schemas.microsoft.com/office/word/2010/wordml" xmlns:w15="http://schemas.microsoft.com/office/word/2012/wordml" xmlns:w16se="http://schemas.microsoft.com/office/word/2015/wordml/symex" xmlns:wpg="http://schemas.microsoft.com/office/word/2010/wordprocessingGroup" xmlns:wpi="http://schemas.microsoft.com/office/word/2010/wordprocessingInk" xmlns:wne="http://schemas.microsoft.com/office/word/2006/wordml" xmlns:wps="http://schemas.microsoft.com/office/word/2010/wordprocessingShape" xmlns:a14="http://schemas.microsoft.com/office/drawing/2010/main" xmlns:pic="http://schemas.openxmlformats.org/drawingml/2006/picture" xmlns:lc="http://schemas.openxmlformats.org/drawingml/2006/lockedCanvas" val="0"/>
            </a:ext>
          </a:extLst>
        </a:blip>
        <a:srcRect/>
        <a:stretch>
          <a:fillRect/>
        </a:stretch>
      </xdr:blipFill>
      <xdr:spPr bwMode="auto">
        <a:xfrm>
          <a:off x="16868775" y="8505825"/>
          <a:ext cx="1500698" cy="82550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7" Type="http://schemas.openxmlformats.org/officeDocument/2006/relationships/ctrlProp" Target="../ctrlProps/ctrlProp4.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zoomScaleNormal="100" zoomScalePageLayoutView="140" workbookViewId="0">
      <pane ySplit="9" topLeftCell="A29" activePane="bottomLeft" state="frozen"/>
      <selection pane="bottomLeft" activeCell="C7" sqref="C7"/>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M3A</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69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M3A</v>
      </c>
      <c r="F9" s="57" t="s">
        <v>61</v>
      </c>
      <c r="G9" s="57" t="s">
        <v>59</v>
      </c>
      <c r="H9" s="57" t="s">
        <v>60</v>
      </c>
      <c r="I9" s="57" t="s">
        <v>114</v>
      </c>
      <c r="J9" s="18" t="s">
        <v>6</v>
      </c>
      <c r="K9" s="19" t="s">
        <v>7</v>
      </c>
      <c r="O9" s="2" t="str">
        <f>'Definición técnica de imagenes'!A11</f>
        <v>M10B</v>
      </c>
    </row>
    <row r="10" spans="1:16" s="11" customFormat="1" ht="79.5" customHeight="1">
      <c r="A10" s="12" t="str">
        <f>IF(OR(B10&lt;&gt;"",J10&lt;&gt;""),"IMG01","")</f>
        <v>IMG01</v>
      </c>
      <c r="B10" s="62" t="s">
        <v>189</v>
      </c>
      <c r="C10" s="20" t="str">
        <f t="shared" ref="C10:C41" si="0">IF(OR(B10&lt;&gt;"",J10&lt;&gt;""),IF($G$4="Recurso",CONCATENATE($G$4," ",$G$5),$G$4),"")</f>
        <v>Recurso M3A</v>
      </c>
      <c r="D10" s="63" t="s">
        <v>190</v>
      </c>
      <c r="E10" s="63" t="s">
        <v>155</v>
      </c>
      <c r="F10" s="13" t="str">
        <f t="shared" ref="F10" ca="1" si="1">IF(OR(B10&lt;&gt;"",J10&lt;&gt;""),CONCATENATE($C$7,"_",$A10,IF($G$4="Cuaderno de Estudio","_small",CONCATENATE(IF(I10="","","n"),IF(LEFT($G$5,1)="F",".jpg",".png")))),"")</f>
        <v>CN_10_03_REC20_IMG01.png</v>
      </c>
      <c r="G10" s="13" t="str">
        <f ca="1">IF($F10&lt;&gt;"",IF($G$4="Recurso",VLOOKUP($E10,OFFSET('Definición técnica de imagenes'!$A$1,MATCH($G$5,'Definición técnica de imagenes'!$A$1:$A$104,0)-1,1,COUNTIF('Definición técnica de imagenes'!$A$3:$A$102,$G$5),5),5,FALSE),'Definición técnica de imagenes'!$F$16),"")</f>
        <v>110 x 110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96" customHeight="1">
      <c r="A11" s="12" t="str">
        <f t="shared" ref="A11:A18" si="3">IF(OR(B11&lt;&gt;"",J11&lt;&gt;""),CONCATENATE(LEFT(A10,3),IF(MID(A10,4,2)+1&lt;10,CONCATENATE("0",MID(A10,4,2)+1))),"")</f>
        <v>IMG02</v>
      </c>
      <c r="B11" s="62" t="s">
        <v>189</v>
      </c>
      <c r="C11" s="20" t="str">
        <f t="shared" si="0"/>
        <v>Recurso M3A</v>
      </c>
      <c r="D11" s="63" t="s">
        <v>190</v>
      </c>
      <c r="E11" s="63" t="s">
        <v>155</v>
      </c>
      <c r="F11" s="13" t="str">
        <f t="shared" ref="F11:F74" ca="1" si="4">IF(OR(B11&lt;&gt;"",J11&lt;&gt;""),CONCATENATE($C$7,"_",$A11,IF($G$4="Cuaderno de Estudio","_small",CONCATENATE(IF(I11="","","n"),IF(LEFT($G$5,1)="F",".jpg",".png")))),"")</f>
        <v>CN_10_03_REC20_IMG02.png</v>
      </c>
      <c r="G11" s="13" t="str">
        <f ca="1">IF($F11&lt;&gt;"",IF($G$4="Recurso",VLOOKUP($E11,OFFSET('Definición técnica de imagenes'!$A$1,MATCH($G$5,'Definición técnica de imagenes'!$A$1:$A$104,0)-1,1,COUNTIF('Definición técnica de imagenes'!$A$3:$A$102,$G$5),5),5,FALSE),'Definición técnica de imagenes'!$F$16),"")</f>
        <v>110 x 110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191</v>
      </c>
      <c r="K11" s="65"/>
      <c r="O11" s="2" t="str">
        <f>'Definición técnica de imagenes'!A13</f>
        <v>M101</v>
      </c>
    </row>
    <row r="12" spans="1:16" s="11" customFormat="1" ht="106.5" customHeight="1">
      <c r="A12" s="12" t="str">
        <f t="shared" si="3"/>
        <v>IMG03</v>
      </c>
      <c r="B12" s="62" t="s">
        <v>189</v>
      </c>
      <c r="C12" s="20" t="str">
        <f t="shared" si="0"/>
        <v>Recurso M3A</v>
      </c>
      <c r="D12" s="63" t="s">
        <v>190</v>
      </c>
      <c r="E12" s="63" t="s">
        <v>155</v>
      </c>
      <c r="F12" s="13" t="str">
        <f t="shared" ca="1" si="4"/>
        <v>CN_10_03_REC20_IMG03.png</v>
      </c>
      <c r="G12" s="13" t="str">
        <f ca="1">IF($F12&lt;&gt;"",IF($G$4="Recurso",VLOOKUP($E12,OFFSET('Definición técnica de imagenes'!$A$1,MATCH($G$5,'Definición técnica de imagenes'!$A$1:$A$104,0)-1,1,COUNTIF('Definición técnica de imagenes'!$A$3:$A$102,$G$5),5),5,FALSE),'Definición técnica de imagenes'!$F$16),"")</f>
        <v>110 x 110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191</v>
      </c>
      <c r="K12" s="64"/>
      <c r="O12" s="2" t="str">
        <f>'Definición técnica de imagenes'!A18</f>
        <v>Diaporama F1</v>
      </c>
    </row>
    <row r="13" spans="1:16" s="11" customFormat="1" ht="110.25" customHeight="1">
      <c r="A13" s="12" t="str">
        <f t="shared" si="3"/>
        <v>IMG04</v>
      </c>
      <c r="B13" s="62" t="s">
        <v>189</v>
      </c>
      <c r="C13" s="20" t="str">
        <f t="shared" si="0"/>
        <v>Recurso M3A</v>
      </c>
      <c r="D13" s="63" t="s">
        <v>190</v>
      </c>
      <c r="E13" s="63" t="s">
        <v>155</v>
      </c>
      <c r="F13" s="13" t="str">
        <f t="shared" ca="1" si="4"/>
        <v>CN_10_03_REC20_IMG04.png</v>
      </c>
      <c r="G13" s="13" t="str">
        <f ca="1">IF($F13&lt;&gt;"",IF($G$4="Recurso",VLOOKUP($E13,OFFSET('Definición técnica de imagenes'!$A$1,MATCH($G$5,'Definición técnica de imagenes'!$A$1:$A$104,0)-1,1,COUNTIF('Definición técnica de imagenes'!$A$3:$A$102,$G$5),5),5,FALSE),'Definición técnica de imagenes'!$F$16),"")</f>
        <v>110 x 110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96.75" customHeight="1">
      <c r="A14" s="12" t="str">
        <f t="shared" si="3"/>
        <v>IMG05</v>
      </c>
      <c r="B14" s="62" t="s">
        <v>189</v>
      </c>
      <c r="C14" s="20" t="str">
        <f t="shared" si="0"/>
        <v>Recurso M3A</v>
      </c>
      <c r="D14" s="63" t="s">
        <v>190</v>
      </c>
      <c r="E14" s="63"/>
      <c r="F14" s="13" t="e">
        <f t="shared" ca="1" si="4"/>
        <v>#N/A</v>
      </c>
      <c r="G14" s="13" t="e">
        <f ca="1">IF($F14&lt;&gt;"",IF($G$4="Recurso",VLOOKUP($E14,OFFSET('Definición técnica de imagenes'!$A$1,MATCH($G$5,'Definición técnica de imagenes'!$A$1:$A$104,0)-1,1,COUNTIF('Definición técnica de imagenes'!$A$3:$A$102,$G$5),5),5,FALSE),'Definición técnica de imagenes'!$F$16),"")</f>
        <v>#N/A</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191</v>
      </c>
      <c r="K14" s="64"/>
      <c r="O14" s="2" t="str">
        <f>'Definición técnica de imagenes'!A22</f>
        <v>F6</v>
      </c>
    </row>
    <row r="15" spans="1:16" s="11" customFormat="1" ht="99" customHeight="1">
      <c r="A15" s="12" t="str">
        <f t="shared" si="3"/>
        <v>IMG06</v>
      </c>
      <c r="B15" s="62" t="s">
        <v>189</v>
      </c>
      <c r="C15" s="20" t="str">
        <f t="shared" si="0"/>
        <v>Recurso M3A</v>
      </c>
      <c r="D15" s="63" t="s">
        <v>190</v>
      </c>
      <c r="E15" s="63"/>
      <c r="F15" s="13" t="e">
        <f t="shared" ca="1" si="4"/>
        <v>#N/A</v>
      </c>
      <c r="G15" s="13" t="e">
        <f ca="1">IF($F15&lt;&gt;"",IF($G$4="Recurso",VLOOKUP($E15,OFFSET('Definición técnica de imagenes'!$A$1,MATCH($G$5,'Definición técnica de imagenes'!$A$1:$A$104,0)-1,1,COUNTIF('Definición técnica de imagenes'!$A$3:$A$102,$G$5),5),5,FALSE),'Definición técnica de imagenes'!$F$16),"")</f>
        <v>#N/A</v>
      </c>
      <c r="H15" s="13" t="e">
        <f t="shared" ca="1" si="5"/>
        <v>#N/A</v>
      </c>
      <c r="I15" s="13" t="e">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#N/A</v>
      </c>
      <c r="J15" s="66" t="s">
        <v>191</v>
      </c>
      <c r="K15" s="66"/>
      <c r="O15" s="2" t="str">
        <f>'Definición técnica de imagenes'!A24</f>
        <v>F6B</v>
      </c>
    </row>
    <row r="16" spans="1:16" s="11" customFormat="1" ht="14.2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enalfonsog</cp:lastModifiedBy>
  <dcterms:created xsi:type="dcterms:W3CDTF">2014-07-01T23:43:25Z</dcterms:created>
  <dcterms:modified xsi:type="dcterms:W3CDTF">2016-05-24T16:35:49Z</dcterms:modified>
</cp:coreProperties>
</file>