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30 Pend Sol Grá\"/>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H36" i="1" l="1"/>
  <c r="F36" i="1"/>
  <c r="G36" i="1" s="1"/>
  <c r="A37" i="1"/>
  <c r="F37" i="1" l="1"/>
  <c r="G37" i="1" s="1"/>
  <c r="H37" i="1"/>
  <c r="A38" i="1"/>
  <c r="F38" i="1" l="1"/>
  <c r="G38" i="1" s="1"/>
  <c r="H38" i="1"/>
  <c r="A39" i="1"/>
  <c r="F39" i="1" l="1"/>
  <c r="G39" i="1" s="1"/>
  <c r="H39" i="1"/>
  <c r="A40" i="1"/>
  <c r="H40" i="1" l="1"/>
  <c r="F40" i="1"/>
  <c r="G40" i="1" s="1"/>
  <c r="A41" i="1"/>
  <c r="F41" i="1" l="1"/>
  <c r="G41" i="1" s="1"/>
  <c r="H41" i="1"/>
  <c r="A42" i="1"/>
  <c r="F42" i="1" l="1"/>
  <c r="G42" i="1" s="1"/>
  <c r="H42" i="1"/>
  <c r="A43" i="1"/>
  <c r="F43" i="1" l="1"/>
  <c r="G43" i="1" s="1"/>
  <c r="H43" i="1"/>
  <c r="A44" i="1"/>
  <c r="H44" i="1" l="1"/>
  <c r="F44" i="1"/>
  <c r="G44" i="1" s="1"/>
  <c r="A45" i="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<sst xmlns="http://schemas.openxmlformats.org/spreadsheetml/2006/main" count="375" uniqueCount="192">
  <si>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</si>
  <si>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</si>
  <si>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</si>
  <si>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</si>
  <si>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</si>
  <si>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</si>
  <si>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</si>
  <si>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</si>
  <si>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</si>
  <si>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</si>
  <si>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</si>
  <si>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</si>
  <si>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</si>
  <si>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</si>
  <si>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</si>
  <si>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</si>
  <si>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</si>
  <si>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</si>
  <si>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</si>
  <si>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</si>
  <si>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</si>
  <si>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</si>
  <si>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</si>
  <si>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</si>
  <si>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</si>
  <si>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</si>
  <si>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</si>
  <si>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</si>
  <si>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</si>
  <si>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</si>
  <si>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</si>
  <si>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</si>
  <si>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</si>
  <si>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</si>
  <si>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</si>
  <si>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</si>
  <si>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</si>
  <si>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</si>
  <si>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</si>
  <si>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</si>
  <si>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</si>
  <si>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</si>
  <si>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</si>
  <si>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</si>
  <si>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</si>
  <si>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</si>
  <si>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</si>
  <si>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</si>
  <si>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</si>
  <si>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</si>
  <si>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</si>
  <si>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</si>
  <si>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</si>
  <si>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</si>
  <si>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</si>
  <si>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</si>
  <si>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</si>
  <si>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</si>
  <si>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</si>
  <si>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</si>
  <si>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</si>
  <si>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</si>
  <si>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</si>
  <si>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</si>
  <si>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</si>
  <si>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</si>
  <si>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</si>
  <si>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</si>
  <si>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</si>
  <si>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</si>
  <si>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</si>
  <si>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</si>
  <si>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</si>
  <si>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</si>
  <si>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</si>
  <si>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</si>
  <si>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</si>
  <si>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</si>
  <si>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</si>
  <si>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</si>
  <si>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</si>
  <si>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</si>
  <si>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</si>
  <si>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</si>
  <si>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</si>
  <si>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</si>
  <si>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</si>
  <si>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</si>
  <si>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</si>
  <si>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</si>
  <si>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</si>
  <si>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</si>
  <si>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</si>
  <si>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</si>
  <si>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</si>
  <si>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</si>
  <si>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</si>
  <si>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</si>
  <si>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</si>
  <si>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</si>
  <si>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</si>
  <si>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</si>
  <si>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</si>
  <si>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</si>
  <si>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</si>
  <si>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</si>
  <si>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</si>
  <si>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</si>
  <si>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</si>
  <si>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</si>
  <si>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</si>
  <si>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</si>
  <si>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</si>
  <si>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</si>
  <si>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</si>
  <si>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</si>
  <si>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</si>
  <si>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</si>
  <si>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</si>
  <si>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</si>
  <si>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</si>
  <si>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</si>
  <si>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</si>
  <si>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</si>
  <si>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</si>
  <si>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</si>
  <si>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</si>
  <si>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</si>
  <si>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</si>
  <si>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</si>
  <si>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</si>
  <si>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</si>
  <si>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</si>
  <si>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</si>
  <si>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</si>
  <si>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</si>
  <si>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</si>
  <si>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</si>
  <si>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</si>
  <si>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</si>
  <si>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</si>
  <si>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</si>
  <si>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</si>
  <si>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</si>
  <si>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</si>
  <si>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</si>
  <si>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</si>
  <si>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</si>
  <si>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</si>
  <si>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</si>
  <si>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</si>
  <si>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</si>
  <si>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</si>
  <si>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</si>
  <si>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</si>
  <si>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</si>
  <si>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</si>
  <si>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</si>
  <si>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</si>
  <si>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</si>
  <si>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</si>
  <si>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</si>
  <si>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</si>
  <si>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</si>
  <si>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</si>
  <si>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</si>
  <si>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</si>
  <si>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</si>
  <si>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</si>
  <si>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</si>
  <si>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</si>
  <si>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</si>
  <si>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</si>
  <si>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</si>
  <si>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</si>
  <si>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</si>
  <si>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</si>
  <si>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</si>
  <si>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</si>
  <si>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</si>
  <si>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</si>
  <si>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</si>
  <si>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</si>
  <si>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</si>
  <si>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</si>
  <si>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</si>
  <si>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</si>
  <si>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de Colombia y sus conservación</t>
  </si>
  <si>
    <t>Germán Cuervo</t>
  </si>
  <si>
    <t xml:space="preserve">CN_06_08_CO_REC30 </t>
  </si>
  <si>
    <t>http://aulaplaneta.planetasaber.com/encyclopedia/default.asp?idpack=8&amp;idpil=000KMJ01&amp;ruta=aulaplaneta&amp;DATA=GwFHP83lenU4fqLskOeceroXZMJGbwTZR8MIR2CtYcI%3d</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</si>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</sst>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4" zoomScale="120" zoomScaleNormal="120" zoomScalePageLayoutView="140" workbookViewId="0">
      <selection activeCell="E16" sqref="E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42269</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40377868</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CN_06_08_CO_REC30 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CN_06_08_CO_REC30 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Recurso F13</v>
      </c>
      <c r="D11" s="63" t="s">
        <v>191</v>
      </c>
      <c r="E11" s="63" t="s">
        <v>151</v>
      </c>
      <c r="F11" s="13" t="str">
        <f t="shared" ref="F11:F74" ca="1" si="4">IF(OR(B11&lt;&gt;"",J11&lt;&gt;""),CONCATENATE($C$7,"_",$A11,IF($G$4="Cuaderno de Estudio","_small",CONCATENATE(IF(I11="","","n"),IF(LEFT($G$5,1)="F",".jpg",".png")))),"")</f>
        <v>CN_06_08_CO_REC30 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CN_06_08_CO_REC30 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IMG03</v>
      </c>
      <c r="B12" s="62">
        <v>214682953</v>
      </c>
      <c r="C12" s="20" t="str">
        <f t="shared" si="0"/>
        <v>Recurso F13</v>
      </c>
      <c r="D12" s="63" t="s">
        <v>191</v>
      </c>
      <c r="E12" s="63" t="s">
        <v>151</v>
      </c>
      <c r="F12" s="13" t="str">
        <f t="shared" ca="1" si="4"/>
        <v>CN_06_08_CO_REC30 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CN_06_08_CO_REC30 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IMG04</v>
      </c>
      <c r="B13" s="62">
        <v>154702181</v>
      </c>
      <c r="C13" s="20" t="str">
        <f t="shared" si="0"/>
        <v>Recurso F13</v>
      </c>
      <c r="D13" s="63" t="s">
        <v>191</v>
      </c>
      <c r="E13" s="63" t="s">
        <v>152</v>
      </c>
      <c r="F13" s="13" t="str">
        <f t="shared" ca="1" si="4"/>
        <v>CN_06_08_CO_REC30 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CN_06_08_CO_REC30 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IMG05</v>
      </c>
      <c r="B14" s="62">
        <v>195562085</v>
      </c>
      <c r="C14" s="20" t="str">
        <f t="shared" si="0"/>
        <v>Recurso F13</v>
      </c>
      <c r="D14" s="63" t="s">
        <v>191</v>
      </c>
      <c r="E14" s="63" t="s">
        <v>152</v>
      </c>
      <c r="F14" s="13" t="str">
        <f t="shared" ca="1" si="4"/>
        <v>CN_06_08_CO_REC30 _IMG05n.jpg</v>
      </c>
      <c r="G14" s="13" t="str">
        <f ca="1">IF($F14&lt;&gt;"",IF($G$4="Recurso",VLOOKUP($E14,OFFSET('Definición técnica de imagenes'!$A$1,MATCH($G$5,'Definición técnica de imagenes'!$A$1:$A$104,0)-1,1,COUNTIF('Definición técnica de imagenes'!$A$3:$A$102,$G$5),5),5,FALSE),'Definición técnica de imagenes'!$F$16),"")</f>
        <v>240 x 185 px</v>
      </c>
      <c r="H14" s="13" t="str">
        <f t="shared" ca="1" si="5"/>
        <v>CN_06_08_CO_REC30 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c r="O14" s="2" t="str">
        <f>'Definición técnica de imagenes'!A22</f>
        <v>F6</v>
      </c>
    </row>
    <row r="15" spans="1:16" s="11" customFormat="1" ht="12"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6.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8"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9.7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2.7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7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4.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2015-09-22T20:34:22Z</dcterms:modified>
</cp:coreProperties>
</file>