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224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3" l="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C11"/>
  <c r="C12"/>
  <c r="C13"/>
  <c r="C14"/>
  <c r="C15"/>
  <c r="C16"/>
  <c r="C17"/>
  <c r="C18"/>
  <c r="C19"/>
  <c r="C20"/>
  <c r="C21"/>
  <c r="C22"/>
  <c r="C10"/>
  <c r="I21" i="2"/>
  <c r="K45"/>
  <c r="H21"/>
  <c r="J21"/>
  <c r="D17"/>
  <c r="D5"/>
  <c r="G10" i="1"/>
</calcChain>
</file>

<file path=xl/sharedStrings.xml><?xml version="1.0" encoding="utf-8"?>
<sst xmlns="http://schemas.openxmlformats.org/spreadsheetml/2006/main" count="231" uniqueCount="159">
  <si>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</si>
  <si>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</si>
  <si>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</si>
  <si>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</si>
  <si>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</si>
  <si>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</si>
  <si>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</si>
  <si>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</si>
  <si>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</si>
  <si>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</si>
  <si>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</si>
  <si>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</si>
  <si>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</si>
  <si>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</si>
  <si>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</si>
  <si>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</si>
  <si>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</si>
  <si>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</si>
  <si>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</si>
  <si>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</si>
  <si>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</si>
  <si>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</si>
  <si>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</si>
  <si>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</si>
  <si>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</si>
  <si>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</si>
  <si>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</si>
  <si>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</si>
  <si>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</si>
  <si>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</si>
  <si>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</si>
  <si>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</si>
  <si>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</si>
  <si>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</si>
  <si>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</si>
  <si>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</si>
  <si>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</si>
  <si>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</si>
  <si>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</si>
  <si>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</si>
  <si>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</si>
  <si>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</si>
  <si>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</si>
  <si>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</si>
  <si>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</si>
  <si>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</si>
  <si>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</si>
  <si>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</si>
  <si>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</si>
  <si>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</si>
  <si>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</si>
  <si>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</si>
  <si>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</si>
  <si>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</si>
  <si>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</si>
  <si>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</si>
  <si>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</si>
  <si>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</si>
  <si>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</si>
  <si>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</si>
  <si>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</si>
  <si>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</si>
  <si>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</si>
  <si>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</si>
  <si>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</si>
  <si>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</si>
  <si>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</si>
  <si>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</si>
  <si>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</si>
  <si>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</si>
  <si>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</si>
  <si>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</si>
  <si>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</si>
  <si>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</si>
  <si>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</si>
  <si>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</si>
  <si>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</si>
  <si>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</si>
  <si>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</si>
  <si>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</si>
  <si>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</si>
  <si>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</si>
  <si>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</si>
  <si>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</si>
  <si>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</si>
  <si>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</si>
  <si>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</si>
  <si>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</si>
  <si>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</si>
  <si>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</si>
  <si>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</si>
  <si>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</si>
  <si>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</si>
  <si>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</si>
  <si>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</si>
  <si>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</si>
  <si>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</si>
  <si>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</si>
  <si>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</si>
  <si>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</si>
  <si>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</si>
  <si>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</si>
  <si>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</si>
  <si>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</si>
  <si>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</si>
  <si>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</si>
  <si>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</si>
  <si>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</si>
  <si>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</si>
  <si>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</si>
  <si>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</si>
  <si>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</si>
  <si>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</si>
  <si>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</si>
  <si>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</si>
  <si>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</si>
  <si>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</si>
  <si>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</si>
  <si>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</si>
  <si>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</si>
  <si>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</si>
  <si>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</si>
  <si>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</si>
  <si>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</si>
  <si>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</si>
  <si>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</si>
  <si>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</si>
  <si>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</si>
  <si>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</si>
  <si>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</si>
  <si>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</si>
  <si>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</si>
  <si>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</si>
  <si>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</si>
  <si>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</si>
  <si>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</si>
  <si>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</si>
  <si>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</si>
  <si>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</si>
  <si>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</si>
  <si>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</si>
  <si>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</si>
  <si>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</si>
  <si>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</si>
  <si>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</si>
  <si>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Ecosistemas, componentes y funcionamiento</t>
  </si>
  <si>
    <t>Germán Cuervo V.</t>
  </si>
  <si>
    <t>F1</t>
  </si>
  <si>
    <t>CN_06_07_CO_REC30</t>
  </si>
  <si>
    <t>CN_06_07_CO_REC30_F10</t>
  </si>
  <si>
    <t>CN_06_07_CO_REC30_F1</t>
  </si>
  <si>
    <t>CN_06_07_CO_REC30_F2</t>
  </si>
  <si>
    <t>CN_06_07_CO_REC30_F3</t>
  </si>
  <si>
    <t>CN_06_07_CO_REC30_F4</t>
  </si>
  <si>
    <t>CN_06_07_CO_REC30_F5</t>
  </si>
  <si>
    <t>CN_06_07_CO_REC30_F6</t>
  </si>
  <si>
    <t>CN_06_07_CO_REC30_F7</t>
  </si>
  <si>
    <t>CN_06_07_CO_REC30_F8</t>
  </si>
  <si>
    <t>CN_06_07_CO_REC30_F9</t>
  </si>
</sst>
</file>

<file path=xl/styles.xml><?xml version="1.0" encoding="utf-8"?>
<styleSheet xmlns="http://schemas.openxmlformats.org/spreadsheetml/2006/main">
  <numFmts count="1">
    <numFmt numFmtId="164" formatCode="[$-F800]dddd\,\ mmmm\ dd\,\ yyyy"/>
  </numFmts>
  <fonts count="22">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auto="1"/>
        </left>
        <right style="thin">
          <color auto="1"/>
        </right>
        <top style="thin">
          <color auto="1"/>
        </top>
        <bottom style="thin">
          <color auto="1"/>
        </bottom>
        <vertical/>
        <horizontal/>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A7" zoomScale="70" zoomScaleNormal="70" zoomScalePageLayoutView="140" workbookViewId="0">
      <selection activeCell="C15" sqref="C15"/>
    </sheetView>
  </sheetViews>
  <sheetFormatPr baseColWidth="10" defaultColWidth="10.875" defaultRowHeight="13.5"/>
  <cols>
    <col min="1" max="1" width="21.875" style="2" customWidth="1"/>
    <col min="2" max="2" width="21" style="2" customWidth="1"/>
    <col min="3" max="3" width="23.37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6</v>
      </c>
      <c r="D3" s="83"/>
      <c r="F3" s="75">
        <v>42078</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147</v>
      </c>
      <c r="H5" s="49"/>
      <c r="I5" s="70"/>
      <c r="J5" s="16"/>
      <c r="K5" s="16"/>
    </row>
    <row r="6" spans="1:16" ht="16.5" thickBot="1">
      <c r="A6" s="1"/>
      <c r="B6" s="1"/>
      <c r="C6" s="1"/>
      <c r="D6" s="1"/>
      <c r="E6" s="7"/>
      <c r="F6" s="1"/>
      <c r="G6" s="1"/>
      <c r="H6" s="49"/>
      <c r="I6" s="49"/>
      <c r="J6" s="16"/>
      <c r="K6" s="16"/>
    </row>
    <row r="7" spans="1:16" ht="15" customHeight="1">
      <c r="A7" s="1"/>
      <c r="B7" s="33" t="s">
        <v>40</v>
      </c>
      <c r="C7" s="8" t="s">
        <v>148</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24" customHeight="1">
      <c r="A10" s="13" t="s">
        <v>150</v>
      </c>
      <c r="B10" s="27">
        <v>93387163</v>
      </c>
      <c r="C10" s="27" t="str">
        <f>IF(OR(B10&lt;&gt;"",J10&lt;&gt;""),IF($G$4="Recurso",CONCATENATE($G$4," ",$G$5),$G$4),"")</f>
        <v>Recurso F1</v>
      </c>
      <c r="D10" s="14"/>
      <c r="E10" s="14"/>
      <c r="F10" s="14" t="str">
        <f>IF(OR(B10&lt;&gt;"",J10&lt;&gt;""),CONCATENATE($C$7,"_",$A10,IF($G$4="Cuaderno de Estudio","_small",CONCATENATE(IF(I10="","","n"),IF(LEFT($G$5,1)="F",".jpg",".png")))),"")</f>
        <v>CN_06_07_CO_REC30_CN_06_07_CO_REC30_F1.jpg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24" customHeight="1">
      <c r="A11" s="13" t="s">
        <v>151</v>
      </c>
      <c r="B11" s="27">
        <v>130250237</v>
      </c>
      <c r="C11" s="27" t="str">
        <f t="shared" ref="C11:C74" si="0">IF(OR(B11&lt;&gt;"",J11&lt;&gt;""),IF($G$4="Recurso",CONCATENATE($G$4," ",$G$5),$G$4),"")</f>
        <v>Recurso F1</v>
      </c>
      <c r="D11" s="14"/>
      <c r="E11" s="14"/>
      <c r="F11" s="14" t="str">
        <f t="shared" ref="F11:F74" si="1">IF(OR(B11&lt;&gt;"",J11&lt;&gt;""),CONCATENATE($C$7,"_",$A11,IF($G$4="Cuaderno de Estudio","_small",CONCATENATE(IF(I11="","","n"),IF(LEFT($G$5,1)="F",".jpg",".png")))),"")</f>
        <v>CN_06_07_CO_REC30_CN_06_07_CO_REC30_F2.jpg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4" customHeight="1">
      <c r="A12" s="13" t="s">
        <v>152</v>
      </c>
      <c r="B12" s="27">
        <v>133931138</v>
      </c>
      <c r="C12" s="27" t="str">
        <f t="shared" si="0"/>
        <v>Recurso F1</v>
      </c>
      <c r="D12" s="14"/>
      <c r="E12" s="14"/>
      <c r="F12" s="14" t="str">
        <f t="shared" si="1"/>
        <v>CN_06_07_CO_REC30_CN_06_07_CO_REC30_F3.jpg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24" customHeight="1">
      <c r="A13" s="13" t="s">
        <v>153</v>
      </c>
      <c r="B13" s="27">
        <v>17668504</v>
      </c>
      <c r="C13" s="27" t="str">
        <f t="shared" si="0"/>
        <v>Recurso F1</v>
      </c>
      <c r="D13" s="14"/>
      <c r="E13" s="14"/>
      <c r="F13" s="14" t="str">
        <f t="shared" si="1"/>
        <v>CN_06_07_CO_REC30_CN_06_07_CO_REC30_F4.jpg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24" customHeight="1">
      <c r="A14" s="13" t="s">
        <v>154</v>
      </c>
      <c r="B14" s="27">
        <v>128451140</v>
      </c>
      <c r="C14" s="27" t="str">
        <f t="shared" si="0"/>
        <v>Recurso F1</v>
      </c>
      <c r="D14" s="14"/>
      <c r="E14" s="14"/>
      <c r="F14" s="14" t="str">
        <f t="shared" si="1"/>
        <v>CN_06_07_CO_REC30_CN_06_07_CO_REC30_F5.jpg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24" customHeight="1">
      <c r="A15" s="13" t="s">
        <v>155</v>
      </c>
      <c r="B15" s="27">
        <v>156725546</v>
      </c>
      <c r="C15" s="27" t="str">
        <f t="shared" si="0"/>
        <v>Recurso F1</v>
      </c>
      <c r="D15" s="14"/>
      <c r="E15" s="14"/>
      <c r="F15" s="14" t="str">
        <f t="shared" si="1"/>
        <v>CN_06_07_CO_REC30_CN_06_07_CO_REC30_F6.jpg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4" customHeight="1">
      <c r="A16" s="13" t="s">
        <v>156</v>
      </c>
      <c r="B16" s="27">
        <v>94272958</v>
      </c>
      <c r="C16" s="27" t="str">
        <f t="shared" si="0"/>
        <v>Recurso F1</v>
      </c>
      <c r="D16" s="14"/>
      <c r="E16" s="14"/>
      <c r="F16" s="14" t="str">
        <f t="shared" si="1"/>
        <v>CN_06_07_CO_REC30_CN_06_07_CO_REC30_F7.jpg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24" customHeight="1">
      <c r="A17" s="13" t="s">
        <v>157</v>
      </c>
      <c r="B17" s="27">
        <v>215535847</v>
      </c>
      <c r="C17" s="27" t="str">
        <f t="shared" si="0"/>
        <v>Recurso F1</v>
      </c>
      <c r="D17" s="14"/>
      <c r="E17" s="14"/>
      <c r="F17" s="14" t="str">
        <f t="shared" si="1"/>
        <v>CN_06_07_CO_REC30_CN_06_07_CO_REC30_F8.jpg</v>
      </c>
      <c r="G17" s="14" t="str">
        <f>IF(F17&lt;&gt;"",IF($G$4="Recurso",IF(LEFT($G$5,1)="M",VLOOKUP($G$5,'Definición técnica de imagenes'!$A$3:$G$17,5,FALSE),IF($G$5="F1",'Definición técnica de imagenes'!$E$15,'Definición técnica de imagenes'!$F$13)),'Definición técnica de imagenes'!$E$16),"")</f>
        <v>950 x 608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4" customHeight="1">
      <c r="A18" s="13" t="s">
        <v>158</v>
      </c>
      <c r="B18" s="27">
        <v>72399934</v>
      </c>
      <c r="C18" s="27" t="str">
        <f t="shared" si="0"/>
        <v>Recurso F1</v>
      </c>
      <c r="D18" s="14"/>
      <c r="E18" s="14"/>
      <c r="F18" s="14" t="str">
        <f t="shared" si="1"/>
        <v>CN_06_07_CO_REC30_CN_06_07_CO_REC30_F9.jpg</v>
      </c>
      <c r="G18" s="14" t="str">
        <f>IF(F18&lt;&gt;"",IF($G$4="Recurso",IF(LEFT($G$5,1)="M",VLOOKUP($G$5,'Definición técnica de imagenes'!$A$3:$G$17,5,FALSE),IF($G$5="F1",'Definición técnica de imagenes'!$E$15,'Definición técnica de imagenes'!$F$13)),'Definición técnica de imagenes'!$E$16),"")</f>
        <v>950 x 608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24" customHeight="1">
      <c r="A19" s="13" t="s">
        <v>149</v>
      </c>
      <c r="B19" s="27">
        <v>124992644</v>
      </c>
      <c r="C19" s="27" t="str">
        <f t="shared" si="0"/>
        <v>Recurso F1</v>
      </c>
      <c r="D19" s="14"/>
      <c r="E19" s="14"/>
      <c r="F19" s="14" t="str">
        <f t="shared" si="1"/>
        <v>CN_06_07_CO_REC30_CN_06_07_CO_REC30_F10.jpg</v>
      </c>
      <c r="G19" s="14" t="str">
        <f>IF(F19&lt;&gt;"",IF($G$4="Recurso",IF(LEFT($G$5,1)="M",VLOOKUP($G$5,'Definición técnica de imagenes'!$A$3:$G$17,5,FALSE),IF($G$5="F1",'Definición técnica de imagenes'!$E$15,'Definición técnica de imagenes'!$F$13)),'Definición técnica de imagenes'!$E$16),"")</f>
        <v>950 x 608 px</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2015-03-16T22:06:29Z</dcterms:modified>
</cp:coreProperties>
</file>