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0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8" i="1"/>
  <c r="H17" i="1"/>
  <c r="H16" i="1"/>
  <c r="H15" i="1"/>
  <c r="H14" i="1"/>
  <c r="H13" i="1"/>
  <c r="H12" i="1"/>
  <c r="H11" i="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<sst xmlns="http://schemas.openxmlformats.org/spreadsheetml/2006/main" count="400" uniqueCount="196">
  <si>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</si>
  <si>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</si>
  <si>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</si>
  <si>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</si>
  <si>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</si>
  <si>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</si>
  <si>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</si>
  <si>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</si>
  <si>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</si>
  <si>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</si>
  <si>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</si>
  <si>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</si>
  <si>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</si>
  <si>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</si>
  <si>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</si>
  <si>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</si>
  <si>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</si>
  <si>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</si>
  <si>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</si>
  <si>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</si>
  <si>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</si>
  <si>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</si>
  <si>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</si>
  <si>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</si>
  <si>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</si>
  <si>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</si>
  <si>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</si>
  <si>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</si>
  <si>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</si>
  <si>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</si>
  <si>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</si>
  <si>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</si>
  <si>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</si>
  <si>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</si>
  <si>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</si>
  <si>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</si>
  <si>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</si>
  <si>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</si>
  <si>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</si>
  <si>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</si>
  <si>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</si>
  <si>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</si>
  <si>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</si>
  <si>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</si>
  <si>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</si>
  <si>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</si>
  <si>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</si>
  <si>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</si>
  <si>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</si>
  <si>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</si>
  <si>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</si>
  <si>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</si>
  <si>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</si>
  <si>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</si>
  <si>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</si>
  <si>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</si>
  <si>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</si>
  <si>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</si>
  <si>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</si>
  <si>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</si>
  <si>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</si>
  <si>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</si>
  <si>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</si>
  <si>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</si>
  <si>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</si>
  <si>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</si>
  <si>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</si>
  <si>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</si>
  <si>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</si>
  <si>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</si>
  <si>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</si>
  <si>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</si>
  <si>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</si>
  <si>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</si>
  <si>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</si>
  <si>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</si>
  <si>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</si>
  <si>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</si>
  <si>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</si>
  <si>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</si>
  <si>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</si>
  <si>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</si>
  <si>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</si>
  <si>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</si>
  <si>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</si>
  <si>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</si>
  <si>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</si>
  <si>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</si>
  <si>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</si>
  <si>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</si>
  <si>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</si>
  <si>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</si>
  <si>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</si>
  <si>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</si>
  <si>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</si>
  <si>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</si>
  <si>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</si>
  <si>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</si>
  <si>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</si>
  <si>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</si>
  <si>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</si>
  <si>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</si>
  <si>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</si>
  <si>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</si>
  <si>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</si>
  <si>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</si>
  <si>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</si>
  <si>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</si>
  <si>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</si>
  <si>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</si>
  <si>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</si>
  <si>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</si>
  <si>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</si>
  <si>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</si>
  <si>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</si>
  <si>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</si>
  <si>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</si>
  <si>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</si>
  <si>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</si>
  <si>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</si>
  <si>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</si>
  <si>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</si>
  <si>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</si>
  <si>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</si>
  <si>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</si>
  <si>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</si>
  <si>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</si>
  <si>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</si>
  <si>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</si>
  <si>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</si>
  <si>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</si>
  <si>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</si>
  <si>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</si>
  <si>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</si>
  <si>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</si>
  <si>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</si>
  <si>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</si>
  <si>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</si>
  <si>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</si>
  <si>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</si>
  <si>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</si>
  <si>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</si>
  <si>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</si>
  <si>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</si>
  <si>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</si>
  <si>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</si>
  <si>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</si>
  <si>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</si>
  <si>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</si>
  <si>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</si>
  <si>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</si>
  <si>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</si>
  <si>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</si>
  <si>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</si>
  <si>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</si>
  <si>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</si>
  <si>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</si>
  <si>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</si>
  <si>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</si>
  <si>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</si>
  <si>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</si>
  <si>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</si>
  <si>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</si>
  <si>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</si>
  <si>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</si>
  <si>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</si>
  <si>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</si>
  <si>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</si>
  <si>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</si>
  <si>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</si>
  <si>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</si>
  <si>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</si>
  <si>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</si>
  <si>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</si>
  <si>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</si>
  <si>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</si>
  <si>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</si>
  <si>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</si>
  <si>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</si>
  <si>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</si>
  <si>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</si>
  <si>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</si>
  <si>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</si>
  <si>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</si>
  <si>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</si>
  <si>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</si>
  <si>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</si>
  <si>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átomo y el sistema periódico </t>
  </si>
  <si>
    <t>Lyz  Marcela Bernal</t>
  </si>
  <si>
    <t>CN_10_10_REC90</t>
  </si>
  <si>
    <t xml:space="preserve">Ver descripción y observaciones </t>
  </si>
  <si>
    <t>Ilustración</t>
  </si>
  <si>
    <t>Realizar ilustración igual a imagen guia. Dejar plantilla en blanco en la parte superior.</t>
  </si>
  <si>
    <t>Realizar ilustración igual a imagen guia. Dejar plantilla en blanco en la parte superior y al lado izquierdo.</t>
  </si>
  <si>
    <t>Realizar ilustración igual a imagen guia. Dejar plantilla en blanco  al lado izquierdo.</t>
  </si>
  <si>
    <t>Realizar ilustración igual a imagen guia. Dejar plantilla en blanco al lado izquierdo.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</si>
</sst>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426679</xdr:colOff>
      <xdr:row>9</xdr:row>
      <xdr:rowOff>79374</xdr:rowOff>
    </xdr:from>
    <xdr:to>
      <xdr:col>9</xdr:col>
      <xdr:colOff>1405830</xdr:colOff>
      <xdr:row>9</xdr:row>
      <xdr:rowOff>1095151</xdr:rowOff>
    </xdr:to>
    <xdr:pic>
      <xdr:nvPicPr>
        <xdr:cNvPr id="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44242" y="2198687"/>
          <a:ext cx="979151" cy="101577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10</xdr:row>
      <xdr:rowOff>0</xdr:rowOff>
    </xdr:from>
    <xdr:to>
      <xdr:col>9</xdr:col>
      <xdr:colOff>1458993</xdr:colOff>
      <xdr:row>10</xdr:row>
      <xdr:rowOff>1374414</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517563" y="3309938"/>
          <a:ext cx="1458993" cy="137441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11</xdr:row>
      <xdr:rowOff>0</xdr:rowOff>
    </xdr:from>
    <xdr:to>
      <xdr:col>9</xdr:col>
      <xdr:colOff>1324409</xdr:colOff>
      <xdr:row>11</xdr:row>
      <xdr:rowOff>1197319</xdr:rowOff>
    </xdr:to>
    <xdr:pic>
      <xdr:nvPicPr>
        <xdr:cNvPr id="4" name="Picture 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517563" y="4849813"/>
          <a:ext cx="1324409" cy="119731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13</xdr:row>
      <xdr:rowOff>0</xdr:rowOff>
    </xdr:from>
    <xdr:to>
      <xdr:col>9</xdr:col>
      <xdr:colOff>1080120</xdr:colOff>
      <xdr:row>13</xdr:row>
      <xdr:rowOff>1444498</xdr:rowOff>
    </xdr:to>
    <xdr:pic>
      <xdr:nvPicPr>
        <xdr:cNvPr id="7" name="Picture 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517563" y="7707313"/>
          <a:ext cx="1080120" cy="144449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14</xdr:row>
      <xdr:rowOff>0</xdr:rowOff>
    </xdr:from>
    <xdr:to>
      <xdr:col>9</xdr:col>
      <xdr:colOff>1217712</xdr:colOff>
      <xdr:row>14</xdr:row>
      <xdr:rowOff>1217712</xdr:rowOff>
    </xdr:to>
    <xdr:pic>
      <xdr:nvPicPr>
        <xdr:cNvPr id="8" name="Picture 8" descr="http://www.heurema.com/TestQ/TestQ2-Atomocuant/FigTest36.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517563" y="9239250"/>
          <a:ext cx="1217712" cy="12177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2195736</xdr:colOff>
      <xdr:row>15</xdr:row>
      <xdr:rowOff>978535</xdr:rowOff>
    </xdr:to>
    <xdr:pic>
      <xdr:nvPicPr>
        <xdr:cNvPr id="9" name="Picture 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517563" y="10477500"/>
          <a:ext cx="2195736" cy="97853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16</xdr:row>
      <xdr:rowOff>0</xdr:rowOff>
    </xdr:from>
    <xdr:to>
      <xdr:col>9</xdr:col>
      <xdr:colOff>2026290</xdr:colOff>
      <xdr:row>16</xdr:row>
      <xdr:rowOff>1182603</xdr:rowOff>
    </xdr:to>
    <xdr:pic>
      <xdr:nvPicPr>
        <xdr:cNvPr id="10" name="Picture 3"/>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517563" y="11636375"/>
          <a:ext cx="2026290" cy="118260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17</xdr:row>
      <xdr:rowOff>0</xdr:rowOff>
    </xdr:from>
    <xdr:to>
      <xdr:col>9</xdr:col>
      <xdr:colOff>1755058</xdr:colOff>
      <xdr:row>17</xdr:row>
      <xdr:rowOff>862656</xdr:rowOff>
    </xdr:to>
    <xdr:pic>
      <xdr:nvPicPr>
        <xdr:cNvPr id="11" name="Picture 3"/>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517563" y="12819063"/>
          <a:ext cx="1755058" cy="86265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638586</xdr:colOff>
      <xdr:row>12</xdr:row>
      <xdr:rowOff>31750</xdr:rowOff>
    </xdr:from>
    <xdr:to>
      <xdr:col>9</xdr:col>
      <xdr:colOff>1900559</xdr:colOff>
      <xdr:row>12</xdr:row>
      <xdr:rowOff>1266155</xdr:rowOff>
    </xdr:to>
    <xdr:pic>
      <xdr:nvPicPr>
        <xdr:cNvPr id="12" name="Imagen 11"/>
        <xdr:cNvPicPr>
          <a:picLocks noChangeAspect="1"/>
        </xdr:cNvPicPr>
      </xdr:nvPicPr>
      <xdr:blipFill>
        <a:blip xmlns:r="http://schemas.openxmlformats.org/officeDocument/2006/relationships" r:embed="rId9"/>
        <a:stretch>
          <a:fillRect/>
        </a:stretch>
      </xdr:blipFill>
      <xdr:spPr>
        <a:xfrm>
          <a:off x="14156149" y="6326188"/>
          <a:ext cx="1261973" cy="12344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8" activePane="bottomLeft" state="frozen"/>
      <selection pane="bottomLeft" activeCell="K18" sqref="K18"/>
    </sheetView>
  </sheetViews>
  <sheetFormatPr baseColWidth="10" defaultColWidth="10.875" defaultRowHeight="13.5" x14ac:dyDescent="0.25"/>
  <cols>
    <col min="1" max="1" width="4.375"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93.75" customHeight="1" x14ac:dyDescent="0.25">
      <c r="A10" s="12" t="str">
        <f>IF(OR(B10&lt;&gt;"",J10&lt;&gt;""),"IMG01","")</f>
        <v>IMG01</v>
      </c>
      <c r="B10" s="62" t="s">
        <v>190</v>
      </c>
      <c r="C10" s="20" t="str">
        <f t="shared" ref="C10:C41" si="0">IF(OR(B10&lt;&gt;"",J10&lt;&gt;""),IF($G$4="Recurso",CONCATENATE($G$4," ",$G$5),$G$4),"")</f>
        <v>Recurso Diaporama F1</v>
      </c>
      <c r="D10" s="63" t="s">
        <v>191</v>
      </c>
      <c r="E10" s="63" t="s">
        <v>155</v>
      </c>
      <c r="F10" s="13" t="str">
        <f t="shared" ref="F10" ca="1" si="1">IF(OR(B10&lt;&gt;"",J10&lt;&gt;""),CONCATENATE($C$7,"_",$A10,IF($G$4="Cuaderno de Estudio","_small",CONCATENATE(IF(I10="","","n"),IF(LEFT($G$5,1)="F",".jpg",".png")))),"")</f>
        <v>CN_10_10_REC90_IMG01.png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121.5" customHeight="1" x14ac:dyDescent="0.25">
      <c r="A11" s="12" t="str">
        <f t="shared" ref="A11:A18" si="3">IF(OR(B11&lt;&gt;"",J11&lt;&gt;""),CONCATENATE(LEFT(A10,3),IF(MID(A10,4,2)+1&lt;10,CONCATENATE("0",MID(A10,4,2)+1))),"")</f>
        <v>IMG02</v>
      </c>
      <c r="B11" s="62" t="s">
        <v>190</v>
      </c>
      <c r="C11" s="20" t="str">
        <f t="shared" si="0"/>
        <v>Recurso Diaporama F1</v>
      </c>
      <c r="D11" s="63" t="s">
        <v>191</v>
      </c>
      <c r="E11" s="63" t="s">
        <v>155</v>
      </c>
      <c r="F11" s="13" t="str">
        <f t="shared" ref="F11:F74" ca="1" si="4">IF(OR(B11&lt;&gt;"",J11&lt;&gt;""),CONCATENATE($C$7,"_",$A11,IF($G$4="Cuaderno de Estudio","_small",CONCATENATE(IF(I11="","","n"),IF(LEFT($G$5,1)="F",".jpg",".png")))),"")</f>
        <v>CN_10_10_REC90_IMG02.png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194</v>
      </c>
      <c r="O11" s="2" t="str">
        <f>'Definición técnica de imagenes'!A13</f>
        <v>M101</v>
      </c>
    </row>
    <row r="12" spans="1:16" s="11" customFormat="1" ht="114" customHeight="1" x14ac:dyDescent="0.25">
      <c r="A12" s="12" t="str">
        <f t="shared" si="3"/>
        <v>IMG03</v>
      </c>
      <c r="B12" s="62" t="s">
        <v>190</v>
      </c>
      <c r="C12" s="20" t="str">
        <f t="shared" si="0"/>
        <v>Recurso Diaporama F1</v>
      </c>
      <c r="D12" s="63" t="s">
        <v>191</v>
      </c>
      <c r="E12" s="63" t="s">
        <v>155</v>
      </c>
      <c r="F12" s="13" t="str">
        <f t="shared" ca="1" si="4"/>
        <v>CN_10_10_REC90_IMG03.png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194</v>
      </c>
      <c r="O12" s="2" t="str">
        <f>'Definición técnica de imagenes'!A18</f>
        <v>Diaporama F1</v>
      </c>
    </row>
    <row r="13" spans="1:16" s="11" customFormat="1" ht="111" customHeight="1" x14ac:dyDescent="0.25">
      <c r="A13" s="12" t="str">
        <f t="shared" si="3"/>
        <v>IMG04</v>
      </c>
      <c r="B13" s="62" t="s">
        <v>190</v>
      </c>
      <c r="C13" s="20" t="str">
        <f t="shared" si="0"/>
        <v>Recurso Diaporama F1</v>
      </c>
      <c r="D13" s="63" t="s">
        <v>191</v>
      </c>
      <c r="E13" s="63" t="s">
        <v>155</v>
      </c>
      <c r="F13" s="13" t="str">
        <f t="shared" ca="1" si="4"/>
        <v>CN_10_10_REC90_IMG04.png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193</v>
      </c>
      <c r="O13" s="2" t="str">
        <f>'Definición técnica de imagenes'!A19</f>
        <v>F4</v>
      </c>
    </row>
    <row r="14" spans="1:16" s="11" customFormat="1" ht="120.75" customHeight="1" x14ac:dyDescent="0.25">
      <c r="A14" s="12" t="str">
        <f t="shared" si="3"/>
        <v>IMG05</v>
      </c>
      <c r="B14" s="62" t="s">
        <v>190</v>
      </c>
      <c r="C14" s="20" t="str">
        <f t="shared" si="0"/>
        <v>Recurso Diaporama F1</v>
      </c>
      <c r="D14" s="63" t="s">
        <v>191</v>
      </c>
      <c r="E14" s="63" t="s">
        <v>155</v>
      </c>
      <c r="F14" s="13" t="str">
        <f t="shared" ca="1" si="4"/>
        <v>CN_10_10_REC90_IMG05.png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195</v>
      </c>
      <c r="O14" s="2" t="str">
        <f>'Definición técnica de imagenes'!A22</f>
        <v>F6</v>
      </c>
    </row>
    <row r="15" spans="1:16" s="11" customFormat="1" ht="97.5" customHeight="1" x14ac:dyDescent="0.25">
      <c r="A15" s="12" t="str">
        <f t="shared" si="3"/>
        <v>IMG06</v>
      </c>
      <c r="B15" s="62" t="s">
        <v>190</v>
      </c>
      <c r="C15" s="20" t="str">
        <f t="shared" si="0"/>
        <v>Recurso Diaporama F1</v>
      </c>
      <c r="D15" s="63" t="s">
        <v>191</v>
      </c>
      <c r="E15" s="63" t="s">
        <v>155</v>
      </c>
      <c r="F15" s="13" t="str">
        <f t="shared" ca="1" si="4"/>
        <v>CN_10_10_REC90_IMG06.png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195</v>
      </c>
      <c r="O15" s="2" t="str">
        <f>'Definición técnica de imagenes'!A24</f>
        <v>F6B</v>
      </c>
    </row>
    <row r="16" spans="1:16" s="11" customFormat="1" ht="91.5" customHeight="1" x14ac:dyDescent="0.3">
      <c r="A16" s="12" t="str">
        <f t="shared" si="3"/>
        <v>IMG07</v>
      </c>
      <c r="B16" s="62" t="s">
        <v>190</v>
      </c>
      <c r="C16" s="20" t="str">
        <f t="shared" si="0"/>
        <v>Recurso Diaporama F1</v>
      </c>
      <c r="D16" s="63" t="s">
        <v>191</v>
      </c>
      <c r="E16" s="63" t="s">
        <v>155</v>
      </c>
      <c r="F16" s="13" t="str">
        <f t="shared" ca="1" si="4"/>
        <v>CN_10_10_REC90_IMG07.png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t="s">
        <v>195</v>
      </c>
      <c r="O16" s="2" t="str">
        <f>'Definición técnica de imagenes'!A25</f>
        <v>F7</v>
      </c>
    </row>
    <row r="17" spans="1:15" s="11" customFormat="1" ht="93" customHeight="1" x14ac:dyDescent="0.25">
      <c r="A17" s="12" t="str">
        <f t="shared" si="3"/>
        <v>IMG08</v>
      </c>
      <c r="B17" s="62" t="s">
        <v>190</v>
      </c>
      <c r="C17" s="20" t="str">
        <f t="shared" si="0"/>
        <v>Recurso Diaporama F1</v>
      </c>
      <c r="D17" s="63" t="s">
        <v>191</v>
      </c>
      <c r="E17" s="63" t="s">
        <v>155</v>
      </c>
      <c r="F17" s="13" t="str">
        <f t="shared" ca="1" si="4"/>
        <v>CN_10_10_REC90_IMG08.png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194</v>
      </c>
      <c r="O17" s="2" t="str">
        <f>'Definición técnica de imagenes'!A27</f>
        <v>F7B</v>
      </c>
    </row>
    <row r="18" spans="1:15" s="11" customFormat="1" ht="109.5" customHeight="1" x14ac:dyDescent="0.25">
      <c r="A18" s="12" t="str">
        <f t="shared" si="3"/>
        <v>IMG09</v>
      </c>
      <c r="B18" s="62" t="s">
        <v>190</v>
      </c>
      <c r="C18" s="20" t="str">
        <f t="shared" si="0"/>
        <v>Recurso Diaporama F1</v>
      </c>
      <c r="D18" s="63" t="s">
        <v>191</v>
      </c>
      <c r="E18" s="63" t="s">
        <v>155</v>
      </c>
      <c r="F18" s="13" t="str">
        <f t="shared" ca="1" si="4"/>
        <v>CN_10_10_REC90_IMG09.png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t="s">
        <v>194</v>
      </c>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2016-04-21T16:52:53Z</dcterms:modified>
</cp:coreProperties>
</file>