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435" yWindow="-225" windowWidth="20490" windowHeight="7890"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6" i="1" l="1"/>
  <c r="I14" i="1"/>
  <c r="F14" i="1"/>
  <c r="I15" i="1"/>
  <c r="F15" i="1"/>
  <c r="I13" i="1"/>
  <c r="F13" i="1"/>
  <c r="C14" i="1"/>
  <c r="C13" i="1"/>
  <c r="C12" i="1"/>
  <c r="C11" i="1"/>
  <c r="C10" i="1"/>
  <c r="I21" i="1"/>
  <c r="H21" i="1"/>
  <c r="F21" i="1"/>
  <c r="G21" i="1"/>
  <c r="C15" i="1"/>
  <c r="I10" i="1"/>
  <c r="H10" i="1"/>
  <c r="F10" i="1"/>
  <c r="I11" i="1"/>
  <c r="H11" i="1"/>
  <c r="G10" i="1"/>
  <c r="I12" i="1"/>
  <c r="I16" i="1"/>
  <c r="I17" i="1"/>
  <c r="I18" i="1"/>
  <c r="I19" i="1"/>
  <c r="I20"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H12" i="1"/>
  <c r="H13" i="1"/>
  <c r="H14" i="1"/>
  <c r="H15" i="1"/>
  <c r="H16" i="1"/>
  <c r="H17" i="1"/>
  <c r="H18" i="1"/>
  <c r="H19" i="1"/>
  <c r="H20"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21" i="2"/>
  <c r="I21" i="2"/>
  <c r="J21" i="2"/>
  <c r="D17" i="2"/>
  <c r="D18" i="2"/>
  <c r="D5" i="2"/>
  <c r="D7" i="2"/>
  <c r="F11" i="1"/>
  <c r="G11" i="1"/>
  <c r="F12" i="1"/>
  <c r="G12" i="1"/>
  <c r="G13" i="1"/>
  <c r="G14" i="1"/>
  <c r="G15" i="1"/>
  <c r="F16" i="1"/>
  <c r="G16" i="1"/>
  <c r="F17" i="1"/>
  <c r="G17" i="1"/>
  <c r="F18" i="1"/>
  <c r="G18" i="1"/>
  <c r="F19" i="1"/>
  <c r="G19" i="1"/>
  <c r="F20" i="1"/>
  <c r="G20"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5" i="1"/>
  <c r="K45" i="2"/>
</calcChain>
</file>

<file path=xl/sharedStrings.xml><?xml version="1.0" encoding="utf-8"?>
<sst xmlns="http://schemas.openxmlformats.org/spreadsheetml/2006/main" count="258" uniqueCount="174">
  <si>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</si>
  <si>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</si>
  <si>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</si>
  <si>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</si>
  <si>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</si>
  <si>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</si>
  <si>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</si>
  <si>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</si>
  <si>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</si>
  <si>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</si>
  <si>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</si>
  <si>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</si>
  <si>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</si>
  <si>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</si>
  <si>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</si>
  <si>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</si>
  <si>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</si>
  <si>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</si>
  <si>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</si>
  <si>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</si>
  <si>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</si>
  <si>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</si>
  <si>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</si>
  <si>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</si>
  <si>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</si>
  <si>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</si>
  <si>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</si>
  <si>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</si>
  <si>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</si>
  <si>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</si>
  <si>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</si>
  <si>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</si>
  <si>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</si>
  <si>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</si>
  <si>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</si>
  <si>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</si>
  <si>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</si>
  <si>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</si>
  <si>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</si>
  <si>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</si>
  <si>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</si>
  <si>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</si>
  <si>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</si>
  <si>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</si>
  <si>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</si>
  <si>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</si>
  <si>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</si>
  <si>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</si>
  <si>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</si>
  <si>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</si>
  <si>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</si>
  <si>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</si>
  <si>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</si>
  <si>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</si>
  <si>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</si>
  <si>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</si>
  <si>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</si>
  <si>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</si>
  <si>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</si>
  <si>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</si>
  <si>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</si>
  <si>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</si>
  <si>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</si>
  <si>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</si>
  <si>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</si>
  <si>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</si>
  <si>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</si>
  <si>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</si>
  <si>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</si>
  <si>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</si>
  <si>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</si>
  <si>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</si>
  <si>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</si>
  <si>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</si>
  <si>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</si>
  <si>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</si>
  <si>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</si>
  <si>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</si>
  <si>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</si>
  <si>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</si>
  <si>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</si>
  <si>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</si>
  <si>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</si>
  <si>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</si>
  <si>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</si>
  <si>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</si>
  <si>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</si>
  <si>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</si>
  <si>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</si>
  <si>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</si>
  <si>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</si>
  <si>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</si>
  <si>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</si>
  <si>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</si>
  <si>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</si>
  <si>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</si>
  <si>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</si>
  <si>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</si>
  <si>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</si>
  <si>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</si>
  <si>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</si>
  <si>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</si>
  <si>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</si>
  <si>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</si>
  <si>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</si>
  <si>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</si>
  <si>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</si>
  <si>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</si>
  <si>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</si>
  <si>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</si>
  <si>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</si>
  <si>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</si>
  <si>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</si>
  <si>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</si>
  <si>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</si>
  <si>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</si>
  <si>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</si>
  <si>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</si>
  <si>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</si>
  <si>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</si>
  <si>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</si>
  <si>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</si>
  <si>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</si>
  <si>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</si>
  <si>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</si>
  <si>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</si>
  <si>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</si>
  <si>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</si>
  <si>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</si>
  <si>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</si>
  <si>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</si>
  <si>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</si>
  <si>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</si>
  <si>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</si>
  <si>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</si>
  <si>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</si>
  <si>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</si>
  <si>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</si>
  <si>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</si>
  <si>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</si>
  <si>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</si>
  <si>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</si>
  <si>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</si>
  <si>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</si>
  <si>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</si>
  <si>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Movimiento en una dimensión</t>
  </si>
  <si>
    <t>Sergio Cuellar Ardila</t>
  </si>
  <si>
    <t>CN_10_02_CO</t>
  </si>
  <si>
    <t>Horizontal</t>
  </si>
  <si>
    <t>Fotografía</t>
  </si>
  <si>
    <t>F1</t>
  </si>
  <si>
    <t>F2</t>
  </si>
  <si>
    <t>F3</t>
  </si>
  <si>
    <t>Gráfico de aceleración contra tiempo</t>
  </si>
  <si>
    <t>Camino recorrido por un cuerpo</t>
  </si>
  <si>
    <t>(ver CN_10_02_REC220 pág. 2 pregunta 1)</t>
  </si>
  <si>
    <t>http://upload.wikimedia.org/wikipedia/commons/2/2b/Sem_t%C3%ADtulo6.jpg</t>
  </si>
  <si>
    <t>Gráfico posición contra tiempo experimental</t>
  </si>
  <si>
    <t xml:space="preserve">Se debe agregar una x(m) en el eje vertical y una t (h) en el eje horizontal a la imagen original. </t>
  </si>
  <si>
    <t>(ver CN_10_02_REC220 pág. 4 pregunta 3)</t>
  </si>
  <si>
    <t xml:space="preserve">Se debe agregar una a(m/s2) en el eje vertical y una t (s) en el eje horizontal a la imagen original. </t>
  </si>
  <si>
    <t>F4</t>
  </si>
  <si>
    <t>F5</t>
  </si>
  <si>
    <t>F6</t>
  </si>
  <si>
    <t>F7</t>
  </si>
  <si>
    <t>(ver CN_10_02_REC220 pág. 5 pregunta 4)</t>
  </si>
  <si>
    <t>Gráfico de posición contra tiempo</t>
  </si>
  <si>
    <t>(ver CN_10_02_REC220 pág. 6 pregunta 6)</t>
  </si>
  <si>
    <t>Gráfico de cambio de altura respecto al tiempo</t>
  </si>
  <si>
    <t>http://pixabay.com/es/ciclomotor-bicicleta-motocicleta-30973/</t>
  </si>
  <si>
    <t>Moto</t>
  </si>
  <si>
    <t>Ilustración</t>
  </si>
  <si>
    <t>http://pixabay.com/p-160165/?no_redirect</t>
  </si>
  <si>
    <t>Malabarista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</si>
</sst>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1" fontId="8" fillId="0" borderId="5" xfId="0" applyNumberFormat="1" applyFont="1" applyFill="1" applyBorder="1" applyAlignment="1">
      <alignment horizontal="left" vertical="center" wrapText="1"/>
    </xf>
    <xf numFmtId="0" fontId="8" fillId="0" borderId="5" xfId="0" applyFont="1" applyFill="1" applyBorder="1" applyAlignment="1">
      <alignment vertical="center" wrapText="1"/>
    </xf>
    <xf numFmtId="1" fontId="8" fillId="0" borderId="5" xfId="0" applyNumberFormat="1" applyFont="1" applyFill="1" applyBorder="1" applyAlignment="1">
      <alignment vertical="center" wrapText="1"/>
    </xf>
    <xf numFmtId="0" fontId="13" fillId="0" borderId="5" xfId="0" applyFont="1" applyBorder="1" applyAlignment="1">
      <alignment horizontal="left" wrapText="1"/>
    </xf>
    <xf numFmtId="0" fontId="6" fillId="0" borderId="25" xfId="0" applyFont="1" applyBorder="1" applyAlignment="1">
      <alignment wrapText="1"/>
    </xf>
    <xf numFmtId="0" fontId="3" fillId="5" borderId="36" xfId="0" applyFont="1" applyFill="1" applyBorder="1" applyAlignment="1">
      <alignment horizontal="center" vertical="center" wrapText="1"/>
    </xf>
    <xf numFmtId="0" fontId="21" fillId="0" borderId="5" xfId="0" applyFont="1" applyBorder="1" applyAlignment="1">
      <alignment wrapText="1"/>
    </xf>
    <xf numFmtId="0" fontId="21" fillId="0" borderId="5" xfId="0" applyFont="1" applyBorder="1" applyAlignment="1">
      <alignment vertical="center" wrapText="1"/>
    </xf>
    <xf numFmtId="1" fontId="8" fillId="9" borderId="5" xfId="0" applyNumberFormat="1" applyFon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8" fillId="0" borderId="5" xfId="0" applyFont="1" applyFill="1" applyBorder="1" applyAlignment="1"/>
    <xf numFmtId="0" fontId="8"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2" val="0"/>
</file>

<file path=xl/ctrlProps/ctrlProp2.xml><?xml version="1.0" encoding="utf-8"?>
<formControlPr xmlns="http://schemas.microsoft.com/office/spreadsheetml/2009/9/main" objectType="Drop" dropLines="9" dropStyle="combo" dx="33" fmlaLink="$I$20" fmlaRange="$I$6:$I$14" noThreeD="1" sel="8"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2" val="0"/>
</file>

<file path=xl/ctrlProps/ctrlProp6.xml><?xml version="1.0" encoding="utf-8"?>
<formControlPr xmlns="http://schemas.microsoft.com/office/spreadsheetml/2009/9/main" objectType="Drop" dropLines="9" dropStyle="combo" dx="33" fmlaLink="$I$20" fmlaRange="$I$6:$I$14" noThreeD="1" sel="8" val="0"/>
</file>

<file path=xl/ctrlProps/ctrlProp7.xml><?xml version="1.0" encoding="utf-8"?>
<formControlPr xmlns="http://schemas.microsoft.com/office/spreadsheetml/2009/9/main" objectType="Drop" dropLines="16" dropStyle="combo" dx="33" fmlaLink="$J$20" fmlaRange="$J$4:$J$19"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pixabay.com/p-160165/?no_redirect" TargetMode="External"/><Relationship Id="rId2" Type="http://schemas.openxmlformats.org/officeDocument/2006/relationships/hyperlink" Target="http://pixabay.com/es/ciclomotor-bicicleta-motocicleta-30973/" TargetMode="External"/><Relationship Id="rId1" Type="http://schemas.openxmlformats.org/officeDocument/2006/relationships/hyperlink" Target="http://upload.wikimedia.org/wikipedia/commons/2/2b/Sem_t%C3%ADtulo6.jp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A16" sqref="A16"/>
    </sheetView>
  </sheetViews>
  <sheetFormatPr baseColWidth="10" defaultColWidth="10.875" defaultRowHeight="13.5" x14ac:dyDescent="0.25"/>
  <cols>
    <col min="1" max="1" width="7.875" style="2" customWidth="1"/>
    <col min="2" max="2" width="97.875" style="2" customWidth="1"/>
    <col min="3" max="3" width="21.25" style="2" customWidth="1"/>
    <col min="4" max="4" width="18.5" style="2" customWidth="1"/>
    <col min="5" max="5" width="13.125" style="2" customWidth="1"/>
    <col min="6" max="6" width="28.25" style="2" customWidth="1"/>
    <col min="7" max="7" width="23.875" style="2" bestFit="1" customWidth="1"/>
    <col min="8" max="8" width="35.875" style="2" bestFit="1" customWidth="1"/>
    <col min="9" max="9" width="20.5" style="2" customWidth="1"/>
    <col min="10" max="10" width="100.375" style="17" customWidth="1"/>
    <col min="11" max="11" width="94.875" style="17" customWidth="1"/>
    <col min="12" max="12" width="20.375" style="2" customWidth="1"/>
    <col min="13" max="13" width="14.5" style="2" customWidth="1"/>
    <col min="14" max="16384" width="10.875" style="2"/>
  </cols>
  <sheetData>
    <row r="1" spans="1:16" ht="16.5" thickBot="1" x14ac:dyDescent="0.3">
      <c r="A1" s="1"/>
      <c r="B1" s="1"/>
      <c r="C1" s="1"/>
      <c r="D1" s="1"/>
      <c r="F1" s="1"/>
      <c r="G1" s="1"/>
      <c r="H1" s="50"/>
      <c r="I1" s="50"/>
      <c r="J1" s="16"/>
      <c r="K1" s="16"/>
    </row>
    <row r="2" spans="1:16" ht="15.75" x14ac:dyDescent="0.25">
      <c r="A2" s="1"/>
      <c r="B2" s="3" t="s">
        <v>129</v>
      </c>
      <c r="C2" s="90" t="s">
        <v>22</v>
      </c>
      <c r="D2" s="91"/>
      <c r="F2" s="83" t="s">
        <v>0</v>
      </c>
      <c r="G2" s="84"/>
      <c r="H2" s="50"/>
      <c r="I2" s="50"/>
      <c r="J2" s="16"/>
    </row>
    <row r="3" spans="1:16" ht="15.75" x14ac:dyDescent="0.25">
      <c r="A3" s="1"/>
      <c r="B3" s="4" t="s">
        <v>8</v>
      </c>
      <c r="C3" s="92">
        <v>10</v>
      </c>
      <c r="D3" s="93"/>
      <c r="F3" s="85">
        <v>42065</v>
      </c>
      <c r="G3" s="86"/>
      <c r="H3" s="50"/>
      <c r="I3" s="50"/>
      <c r="J3" s="16"/>
    </row>
    <row r="4" spans="1:16" ht="16.5" x14ac:dyDescent="0.3">
      <c r="A4" s="1"/>
      <c r="B4" s="4" t="s">
        <v>54</v>
      </c>
      <c r="C4" s="94" t="s">
        <v>145</v>
      </c>
      <c r="D4" s="93"/>
      <c r="E4" s="5"/>
      <c r="F4" s="49" t="s">
        <v>55</v>
      </c>
      <c r="G4" s="48" t="s">
        <v>56</v>
      </c>
      <c r="H4" s="50"/>
      <c r="I4" s="50"/>
      <c r="J4" s="16"/>
      <c r="K4" s="16"/>
    </row>
    <row r="5" spans="1:16" ht="16.5" thickBot="1" x14ac:dyDescent="0.3">
      <c r="A5" s="1"/>
      <c r="B5" s="6" t="s">
        <v>1</v>
      </c>
      <c r="C5" s="95" t="s">
        <v>146</v>
      </c>
      <c r="D5" s="96"/>
      <c r="E5" s="5"/>
      <c r="F5" s="47" t="str">
        <f>IF(G4="Recurso","Motor del recurso","")</f>
        <v>Motor del recurso</v>
      </c>
      <c r="G5" s="47" t="s">
        <v>57</v>
      </c>
      <c r="H5" s="50"/>
      <c r="I5" s="71"/>
      <c r="J5" s="16"/>
      <c r="K5" s="16"/>
    </row>
    <row r="6" spans="1:16" ht="16.5" thickBot="1" x14ac:dyDescent="0.3">
      <c r="A6" s="1"/>
      <c r="B6" s="1"/>
      <c r="C6" s="1"/>
      <c r="D6" s="1"/>
      <c r="E6" s="7"/>
      <c r="F6" s="1"/>
      <c r="G6" s="1"/>
      <c r="H6" s="50"/>
      <c r="I6" s="50"/>
      <c r="J6" s="16"/>
      <c r="K6" s="16"/>
    </row>
    <row r="7" spans="1:16" ht="15" customHeight="1" x14ac:dyDescent="0.25">
      <c r="A7" s="1"/>
      <c r="B7" s="34" t="s">
        <v>40</v>
      </c>
      <c r="C7" s="8" t="s">
        <v>147</v>
      </c>
      <c r="D7" s="33" t="s">
        <v>39</v>
      </c>
      <c r="F7" s="1"/>
      <c r="G7" s="1"/>
      <c r="H7" s="1"/>
      <c r="I7" s="1"/>
      <c r="J7" s="16"/>
      <c r="K7" s="16"/>
    </row>
    <row r="8" spans="1:16" s="9" customFormat="1" ht="16.5" thickBot="1" x14ac:dyDescent="0.3">
      <c r="A8" s="10"/>
      <c r="B8" s="10"/>
      <c r="D8" s="11"/>
      <c r="E8" s="11"/>
      <c r="F8" s="87" t="s">
        <v>62</v>
      </c>
      <c r="G8" s="88"/>
      <c r="H8" s="88"/>
      <c r="I8" s="89"/>
      <c r="J8" s="18"/>
      <c r="K8" s="12"/>
      <c r="L8" s="2"/>
      <c r="M8" s="2"/>
      <c r="N8" s="2"/>
      <c r="O8" s="2"/>
      <c r="P8" s="2"/>
    </row>
    <row r="9" spans="1:16" ht="14.25" thickBot="1" x14ac:dyDescent="0.3">
      <c r="A9" s="31" t="s">
        <v>2</v>
      </c>
      <c r="B9" s="25" t="s">
        <v>9</v>
      </c>
      <c r="C9" s="24" t="s">
        <v>3</v>
      </c>
      <c r="D9" s="24" t="s">
        <v>4</v>
      </c>
      <c r="E9" s="24" t="s">
        <v>5</v>
      </c>
      <c r="F9" s="70" t="s">
        <v>61</v>
      </c>
      <c r="G9" s="70" t="s">
        <v>59</v>
      </c>
      <c r="H9" s="70" t="s">
        <v>60</v>
      </c>
      <c r="I9" s="70" t="s">
        <v>121</v>
      </c>
      <c r="J9" s="79" t="s">
        <v>6</v>
      </c>
      <c r="K9" s="26" t="s">
        <v>7</v>
      </c>
    </row>
    <row r="10" spans="1:16" s="12" customFormat="1" ht="13.5" customHeight="1" x14ac:dyDescent="0.25">
      <c r="A10" s="13" t="s">
        <v>150</v>
      </c>
      <c r="B10" s="77" t="s">
        <v>155</v>
      </c>
      <c r="C10" s="74" t="str">
        <f t="shared" ref="C10:C16" si="0">IF(OR(B10&lt;&gt;"",J10&lt;&gt;""),IF($G$4="Recurso",CONCATENATE($G$4," ",$G$5),$G$4),"")</f>
        <v>Recurso M5A</v>
      </c>
      <c r="D10" s="14" t="s">
        <v>171</v>
      </c>
      <c r="E10" s="75" t="s">
        <v>148</v>
      </c>
      <c r="F10" s="14" t="e">
        <f>IF(OR(B10&lt;&gt;"",J10&lt;&gt;""),CONCATENATE(#REF!,"_",$A10,IF($G$4="Cuaderno de Estudio","_small",CONCATENATE(IF(I10="","","n"),IF(LEFT($G$5,1)="F",".jpg",".png")))),"")</f>
        <v>#REF!</v>
      </c>
      <c r="G10" s="14" t="e">
        <f>IF(F10&lt;&gt;"",IF($G$4="Recurso",IF(LEFT($G$5,1)="M",VLOOKUP($G$5,'Definición técnica de imagenes'!$A$3:$G$17,5,FALSE),IF($G$5="F1",'Definición técnica de imagenes'!$E$15,'Definición técnica de imagenes'!$F$13)),'Definición técnica de imagenes'!$E$16),"")</f>
        <v>#REF!</v>
      </c>
      <c r="H10" s="14" t="e">
        <f>IF(AND(I10&lt;&gt;"",I10&lt;&gt;0),IF(OR(B10&lt;&gt;"",J10&lt;&gt;""),CONCATENATE(#REF!,"_",$A10,IF($G$4="Cuaderno de Estudio","_zoom",CONCATENATE("a",IF(LEFT($G$5,1)="F",".jpg",".png")))),""),"")</f>
        <v>#REF!</v>
      </c>
      <c r="I10" s="14" t="str">
        <f>IF(OR(B10&lt;&gt;"",J10&lt;&gt;""),IF($G$4="Recurso",IF(LEFT($G$5,1)="M",IF(VLOOKUP($G$5,'Definición técnica de imagenes'!$A$3:$G$17,6,FALSE)=0,"",VLOOKUP($G$5,'Definición técnica de imagenes'!$A$3:$G$17,6,FALSE)),IF($G$5="F1","","")),'Definición técnica de imagenes'!$F$16),"")</f>
        <v>500 x 500 px</v>
      </c>
      <c r="J10" s="81" t="s">
        <v>154</v>
      </c>
      <c r="K10" s="78"/>
    </row>
    <row r="11" spans="1:16" s="12" customFormat="1" ht="13.9" customHeight="1" x14ac:dyDescent="0.25">
      <c r="A11" s="13" t="s">
        <v>151</v>
      </c>
      <c r="B11" s="77" t="s">
        <v>156</v>
      </c>
      <c r="C11" s="74" t="str">
        <f t="shared" si="0"/>
        <v>Recurso M5A</v>
      </c>
      <c r="D11" s="14" t="s">
        <v>171</v>
      </c>
      <c r="E11" s="14" t="s">
        <v>148</v>
      </c>
      <c r="F11" s="14" t="e">
        <f>IF(OR(B11&lt;&gt;"",J11&lt;&gt;""),CONCATENATE(#REF!,"_",$A11,IF($G$4="Cuaderno de Estudio","_small",CONCATENATE(IF(I11="","","n"),IF(LEFT($G$5,1)="F",".jpg",".png")))),"")</f>
        <v>#REF!</v>
      </c>
      <c r="G11" s="14" t="e">
        <f>IF(F11&lt;&gt;"",IF($G$4="Recurso",IF(LEFT($G$5,1)="M",VLOOKUP($G$5,'Definición técnica de imagenes'!$A$3:$G$17,5,FALSE),IF($G$5="F1",'Definición técnica de imagenes'!$E$15,'Definición técnica de imagenes'!$F$13)),'Definición técnica de imagenes'!$E$16),"")</f>
        <v>#REF!</v>
      </c>
      <c r="H11" s="14" t="e">
        <f>IF(AND(I11&lt;&gt;"",I11&lt;&gt;0),IF(OR(B11&lt;&gt;"",J11&lt;&gt;""),CONCATENATE(#REF!,"_",$A11,IF($G$4="Cuaderno de Estudio","_zoom",CONCATENATE("a",IF(LEFT($G$5,1)="F",".jpg",".png")))),""),"")</f>
        <v>#REF!</v>
      </c>
      <c r="I11" s="14" t="str">
        <f>IF(OR(B11&lt;&gt;"",J11&lt;&gt;""),IF($G$4="Recurso",IF(LEFT($G$5,1)="M",IF(VLOOKUP($G$5,'Definición técnica de imagenes'!$A$3:$G$17,6,FALSE)=0,"",VLOOKUP($G$5,'Definición técnica de imagenes'!$A$3:$G$17,6,FALSE)),IF($G$5="F1","","")),'Definición técnica de imagenes'!$F$16),"")</f>
        <v>500 x 500 px</v>
      </c>
      <c r="J11" s="81" t="s">
        <v>157</v>
      </c>
      <c r="K11" s="81" t="s">
        <v>158</v>
      </c>
    </row>
    <row r="12" spans="1:16" s="12" customFormat="1" x14ac:dyDescent="0.25">
      <c r="A12" s="13" t="s">
        <v>152</v>
      </c>
      <c r="B12" s="77" t="s">
        <v>159</v>
      </c>
      <c r="C12" s="74" t="str">
        <f t="shared" si="0"/>
        <v>Recurso M5A</v>
      </c>
      <c r="D12" s="14" t="s">
        <v>171</v>
      </c>
      <c r="E12" s="14" t="s">
        <v>148</v>
      </c>
      <c r="F12" s="14" t="e">
        <f>IF(OR(B12&lt;&gt;"",J12&lt;&gt;""),CONCATENATE(#REF!,"_",$A12,IF($G$4="Cuaderno de Estudio","_small",CONCATENATE(IF(I12="","","n"),IF(LEFT($G$5,1)="F",".jpg",".png")))),"")</f>
        <v>#REF!</v>
      </c>
      <c r="G12" s="14" t="e">
        <f>IF(F12&lt;&gt;"",IF($G$4="Recurso",IF(LEFT($G$5,1)="M",VLOOKUP($G$5,'Definición técnica de imagenes'!$A$3:$G$17,5,FALSE),IF($G$5="F1",'Definición técnica de imagenes'!$E$15,'Definición técnica de imagenes'!$F$13)),'Definición técnica de imagenes'!$E$16),"")</f>
        <v>#REF!</v>
      </c>
      <c r="H12" s="14" t="e">
        <f>IF(AND(I12&lt;&gt;"",I12&lt;&gt;0),IF(OR(B12&lt;&gt;"",J12&lt;&gt;""),CONCATENATE(#REF!,"_",$A12,IF($G$4="Cuaderno de Estudio","_zoom",CONCATENATE("a",IF(LEFT($G$5,1)="F",".jpg",".png")))),""),"")</f>
        <v>#REF!</v>
      </c>
      <c r="I12" s="14" t="str">
        <f>IF(OR(B12&lt;&gt;"",J12&lt;&gt;""),IF($G$4="Recurso",IF(LEFT($G$5,1)="M",IF(VLOOKUP($G$5,'Definición técnica de imagenes'!$A$3:$G$17,6,FALSE)=0,"",VLOOKUP($G$5,'Definición técnica de imagenes'!$A$3:$G$17,6,FALSE)),IF($G$5="F1","","")),'Definición técnica de imagenes'!$F$16),"")</f>
        <v>500 x 500 px</v>
      </c>
      <c r="J12" s="81" t="s">
        <v>153</v>
      </c>
      <c r="K12" s="81" t="s">
        <v>160</v>
      </c>
    </row>
    <row r="13" spans="1:16" s="12" customFormat="1" x14ac:dyDescent="0.25">
      <c r="A13" s="13" t="s">
        <v>161</v>
      </c>
      <c r="B13" s="77" t="s">
        <v>165</v>
      </c>
      <c r="C13" s="74" t="str">
        <f t="shared" si="0"/>
        <v>Recurso M5A</v>
      </c>
      <c r="D13" s="14" t="s">
        <v>171</v>
      </c>
      <c r="E13" s="14" t="s">
        <v>148</v>
      </c>
      <c r="F13" s="14" t="e">
        <f>IF(OR(B13&lt;&gt;"",J13&lt;&gt;""),CONCATENATE(#REF!,"_",$A13,IF($G$4="Cuaderno de Estudio","_small",CONCATENATE(IF(I13="","","n"),IF(LEFT($G$5,1)="F",".jpg",".png")))),"")</f>
        <v>#REF!</v>
      </c>
      <c r="G13" s="14" t="e">
        <f>IF(F13&lt;&gt;"",IF($G$4="Recurso",IF(LEFT($G$5,1)="M",VLOOKUP($G$5,'Definición técnica de imagenes'!$A$3:$G$17,5,FALSE),IF($G$5="F1",'Definición técnica de imagenes'!$E$15,'Definición técnica de imagenes'!$F$13)),'Definición técnica de imagenes'!$E$16),"")</f>
        <v>#REF!</v>
      </c>
      <c r="H13" s="14" t="e">
        <f>IF(AND(I13&lt;&gt;"",I13&lt;&gt;0),IF(OR(B13&lt;&gt;"",J13&lt;&gt;""),CONCATENATE(#REF!,"_",$A13,IF($G$4="Cuaderno de Estudio","_zoom",CONCATENATE("a",IF(LEFT($G$5,1)="F",".jpg",".png")))),""),"")</f>
        <v>#REF!</v>
      </c>
      <c r="I13" s="14" t="str">
        <f>IF(OR(B13&lt;&gt;"",J13&lt;&gt;""),IF($G$4="Recurso",IF(LEFT($G$5,1)="M",IF(VLOOKUP($G$5,'Definición técnica de imagenes'!$A$3:$G$17,6,FALSE)=0,"",VLOOKUP($G$5,'Definición técnica de imagenes'!$A$3:$G$17,6,FALSE)),IF($G$5="F1","","")),'Definición técnica de imagenes'!$F$16),"")</f>
        <v>500 x 500 px</v>
      </c>
      <c r="J13" s="81" t="s">
        <v>166</v>
      </c>
      <c r="K13" s="78"/>
    </row>
    <row r="14" spans="1:16" s="12" customFormat="1" x14ac:dyDescent="0.25">
      <c r="A14" s="13" t="s">
        <v>162</v>
      </c>
      <c r="B14" s="77" t="s">
        <v>167</v>
      </c>
      <c r="C14" s="74" t="str">
        <f t="shared" si="0"/>
        <v>Recurso M5A</v>
      </c>
      <c r="D14" s="14" t="s">
        <v>171</v>
      </c>
      <c r="E14" s="14" t="s">
        <v>148</v>
      </c>
      <c r="F14" s="14" t="e">
        <f>IF(OR(B14&lt;&gt;"",J14&lt;&gt;""),CONCATENATE(#REF!,"_",$A14,IF($G$4="Cuaderno de Estudio","_small",CONCATENATE(IF(I14="","","n"),IF(LEFT($G$5,1)="F",".jpg",".png")))),"")</f>
        <v>#REF!</v>
      </c>
      <c r="G14" s="14" t="e">
        <f>IF(F14&lt;&gt;"",IF($G$4="Recurso",IF(LEFT($G$5,1)="M",VLOOKUP($G$5,'Definición técnica de imagenes'!$A$3:$G$17,5,FALSE),IF($G$5="F1",'Definición técnica de imagenes'!$E$15,'Definición técnica de imagenes'!$F$13)),'Definición técnica de imagenes'!$E$16),"")</f>
        <v>#REF!</v>
      </c>
      <c r="H14" s="14" t="e">
        <f>IF(AND(I14&lt;&gt;"",I14&lt;&gt;0),IF(OR(B14&lt;&gt;"",J14&lt;&gt;""),CONCATENATE(#REF!,"_",$A14,IF($G$4="Cuaderno de Estudio","_zoom",CONCATENATE("a",IF(LEFT($G$5,1)="F",".jpg",".png")))),""),"")</f>
        <v>#REF!</v>
      </c>
      <c r="I14" s="14" t="str">
        <f>IF(OR(B14&lt;&gt;"",J14&lt;&gt;""),IF($G$4="Recurso",IF(LEFT($G$5,1)="M",IF(VLOOKUP($G$5,'Definición técnica de imagenes'!$A$3:$G$17,6,FALSE)=0,"",VLOOKUP($G$5,'Definición técnica de imagenes'!$A$3:$G$17,6,FALSE)),IF($G$5="F1","","")),'Definición técnica de imagenes'!$F$16),"")</f>
        <v>500 x 500 px</v>
      </c>
      <c r="J14" s="81" t="s">
        <v>168</v>
      </c>
      <c r="K14" s="80"/>
    </row>
    <row r="15" spans="1:16" s="12" customFormat="1" x14ac:dyDescent="0.25">
      <c r="A15" s="13" t="s">
        <v>163</v>
      </c>
      <c r="B15" s="77" t="s">
        <v>169</v>
      </c>
      <c r="C15" s="74" t="str">
        <f t="shared" si="0"/>
        <v>Recurso M5A</v>
      </c>
      <c r="D15" s="14" t="s">
        <v>149</v>
      </c>
      <c r="E15" s="14" t="s">
        <v>148</v>
      </c>
      <c r="F15" s="14" t="e">
        <f>IF(OR(B15&lt;&gt;"",J15&lt;&gt;""),CONCATENATE(#REF!,"_",$A15,IF($G$4="Cuaderno de Estudio","_small",CONCATENATE(IF(I15="","","n"),IF(LEFT($G$5,1)="F",".jpg",".png")))),"")</f>
        <v>#REF!</v>
      </c>
      <c r="G15" s="14" t="e">
        <f>IF(F15&lt;&gt;"",IF($G$4="Recurso",IF(LEFT($G$5,1)="M",VLOOKUP($G$5,'Definición técnica de imagenes'!$A$3:$G$17,5,FALSE),IF($G$5="F1",'Definición técnica de imagenes'!$E$15,'Definición técnica de imagenes'!$F$13)),'Definición técnica de imagenes'!$E$16),"")</f>
        <v>#REF!</v>
      </c>
      <c r="H15" s="14" t="e">
        <f>IF(AND(I15&lt;&gt;"",I15&lt;&gt;0),IF(OR(B15&lt;&gt;"",J15&lt;&gt;""),CONCATENATE(#REF!,"_",$A15,IF($G$4="Cuaderno de Estudio","_zoom",CONCATENATE("a",IF(LEFT($G$5,1)="F",".jpg",".png")))),""),"")</f>
        <v>#REF!</v>
      </c>
      <c r="I15" s="14" t="str">
        <f>IF(OR(B15&lt;&gt;"",J15&lt;&gt;""),IF($G$4="Recurso",IF(LEFT($G$5,1)="M",IF(VLOOKUP($G$5,'Definición técnica de imagenes'!$A$3:$G$17,6,FALSE)=0,"",VLOOKUP($G$5,'Definición técnica de imagenes'!$A$3:$G$17,6,FALSE)),IF($G$5="F1","","")),'Definición técnica de imagenes'!$F$16),"")</f>
        <v>500 x 500 px</v>
      </c>
      <c r="J15" s="81" t="s">
        <v>170</v>
      </c>
      <c r="K15" s="80"/>
    </row>
    <row r="16" spans="1:16" s="12" customFormat="1" x14ac:dyDescent="0.25">
      <c r="A16" s="13" t="s">
        <v>164</v>
      </c>
      <c r="B16" s="77" t="s">
        <v>172</v>
      </c>
      <c r="C16" s="74" t="str">
        <f t="shared" si="0"/>
        <v>Recurso M5A</v>
      </c>
      <c r="D16" s="14" t="s">
        <v>149</v>
      </c>
      <c r="E16" s="14" t="s">
        <v>148</v>
      </c>
      <c r="F16" s="14" t="e">
        <f>IF(OR(B16&lt;&gt;"",J16&lt;&gt;""),CONCATENATE(#REF!,"_",$A16,IF($G$4="Cuaderno de Estudio","_small",CONCATENATE(IF(I16="","","n"),IF(LEFT($G$5,1)="F",".jpg",".png")))),"")</f>
        <v>#REF!</v>
      </c>
      <c r="G16" s="14" t="e">
        <f>IF(F16&lt;&gt;"",IF($G$4="Recurso",IF(LEFT($G$5,1)="M",VLOOKUP($G$5,'Definición técnica de imagenes'!$A$3:$G$17,5,FALSE),IF($G$5="F1",'Definición técnica de imagenes'!$E$15,'Definición técnica de imagenes'!$F$13)),'Definición técnica de imagenes'!$E$16),"")</f>
        <v>#REF!</v>
      </c>
      <c r="H16" s="14" t="e">
        <f>IF(AND(I16&lt;&gt;"",I16&lt;&gt;0),IF(OR(B16&lt;&gt;"",J16&lt;&gt;""),CONCATENATE(#REF!,"_",$A16,IF($G$4="Cuaderno de Estudio","_zoom",CONCATENATE("a",IF(LEFT($G$5,1)="F",".jpg",".png")))),""),"")</f>
        <v>#REF!</v>
      </c>
      <c r="I16" s="14" t="str">
        <f>IF(OR(B16&lt;&gt;"",J16&lt;&gt;""),IF($G$4="Recurso",IF(LEFT($G$5,1)="M",IF(VLOOKUP($G$5,'Definición técnica de imagenes'!$A$3:$G$17,6,FALSE)=0,"",VLOOKUP($G$5,'Definición técnica de imagenes'!$A$3:$G$17,6,FALSE)),IF($G$5="F1","","")),'Definición técnica de imagenes'!$F$16),"")</f>
        <v>500 x 500 px</v>
      </c>
      <c r="J16" s="81" t="s">
        <v>173</v>
      </c>
      <c r="K16" s="80"/>
    </row>
    <row r="17" spans="1:11" s="12" customFormat="1" ht="15" customHeight="1" x14ac:dyDescent="0.25">
      <c r="A17" s="76"/>
      <c r="B17" s="77"/>
      <c r="C17" s="74"/>
      <c r="D17" s="14"/>
      <c r="E17" s="14"/>
      <c r="F17" s="14" t="str">
        <f>IF(OR(B17&lt;&gt;"",J17&lt;&gt;""),CONCATENATE(#REF!,"_",$A17,IF($G$4="Cuaderno de Estudio","_small",CONCATENATE(IF(I17="","","n"),IF(LEFT($G$5,1)="F",".jpg",".png")))),"")</f>
        <v/>
      </c>
      <c r="G17" s="14" t="str">
        <f>IF(F17&lt;&gt;"",IF($G$4="Recurso",IF(LEFT($G$5,1)="M",VLOOKUP($G$5,'Definición técnica de imagenes'!$A$3:$G$17,5,FALSE),IF($G$5="F1",'Definición técnica de imagenes'!$E$15,'Definición técnica de imagenes'!$F$13)),'Definición técnica de imagenes'!$E$16),"")</f>
        <v/>
      </c>
      <c r="H17" s="14" t="str">
        <f>IF(AND(I17&lt;&gt;"",I17&lt;&gt;0),IF(OR(B17&lt;&gt;"",J17&lt;&gt;""),CONCATENATE(#REF!,"_",$A17,IF($G$4="Cuaderno de Estudio","_zoom",CONCATENATE("a",IF(LEFT($G$5,1)="F",".jpg",".png")))),""),"")</f>
        <v/>
      </c>
      <c r="I17" s="14" t="str">
        <f>IF(OR(B17&lt;&gt;"",J17&lt;&gt;""),IF($G$4="Recurso",IF(LEFT($G$5,1)="M",IF(VLOOKUP($G$5,'Definición técnica de imagenes'!$A$3:$G$17,6,FALSE)=0,"",VLOOKUP($G$5,'Definición técnica de imagenes'!$A$3:$G$17,6,FALSE)),IF($G$5="F1","","")),'Definición técnica de imagenes'!$F$16),"")</f>
        <v/>
      </c>
      <c r="J17" s="81"/>
      <c r="K17" s="80"/>
    </row>
    <row r="18" spans="1:11" s="12" customFormat="1" x14ac:dyDescent="0.25">
      <c r="A18" s="13"/>
      <c r="B18" s="77"/>
      <c r="C18" s="74"/>
      <c r="D18" s="14"/>
      <c r="E18" s="14"/>
      <c r="F18" s="14" t="str">
        <f>IF(OR(B18&lt;&gt;"",J18&lt;&gt;""),CONCATENATE(#REF!,"_",$A18,IF($G$4="Cuaderno de Estudio","_small",CONCATENATE(IF(I18="","","n"),IF(LEFT($G$5,1)="F",".jpg",".png")))),"")</f>
        <v/>
      </c>
      <c r="G18" s="14" t="str">
        <f>IF(F18&lt;&gt;"",IF($G$4="Recurso",IF(LEFT($G$5,1)="M",VLOOKUP($G$5,'Definición técnica de imagenes'!$A$3:$G$17,5,FALSE),IF($G$5="F1",'Definición técnica de imagenes'!$E$15,'Definición técnica de imagenes'!$F$13)),'Definición técnica de imagenes'!$E$16),"")</f>
        <v/>
      </c>
      <c r="H18" s="14" t="str">
        <f>IF(AND(I18&lt;&gt;"",I18&lt;&gt;0),IF(OR(B18&lt;&gt;"",J18&lt;&gt;""),CONCATENATE(#REF!,"_",$A18,IF($G$4="Cuaderno de Estudio","_zoom",CONCATENATE("a",IF(LEFT($G$5,1)="F",".jpg",".png")))),""),"")</f>
        <v/>
      </c>
      <c r="I18" s="14" t="str">
        <f>IF(OR(B18&lt;&gt;"",J18&lt;&gt;""),IF($G$4="Recurso",IF(LEFT($G$5,1)="M",IF(VLOOKUP($G$5,'Definición técnica de imagenes'!$A$3:$G$17,6,FALSE)=0,"",VLOOKUP($G$5,'Definición técnica de imagenes'!$A$3:$G$17,6,FALSE)),IF($G$5="F1","","")),'Definición técnica de imagenes'!$F$16),"")</f>
        <v/>
      </c>
      <c r="J18" s="81"/>
      <c r="K18" s="21"/>
    </row>
    <row r="19" spans="1:11" s="12" customFormat="1" x14ac:dyDescent="0.25">
      <c r="A19" s="76"/>
      <c r="B19" s="77"/>
      <c r="C19" s="74"/>
      <c r="D19" s="14"/>
      <c r="E19" s="14"/>
      <c r="F19" s="14" t="str">
        <f>IF(OR(B19&lt;&gt;"",J19&lt;&gt;""),CONCATENATE(#REF!,"_",$A19,IF($G$4="Cuaderno de Estudio","_small",CONCATENATE(IF(I19="","","n"),IF(LEFT($G$5,1)="F",".jpg",".png")))),"")</f>
        <v/>
      </c>
      <c r="G19" s="14" t="str">
        <f>IF(F19&lt;&gt;"",IF($G$4="Recurso",IF(LEFT($G$5,1)="M",VLOOKUP($G$5,'Definición técnica de imagenes'!$A$3:$G$17,5,FALSE),IF($G$5="F1",'Definición técnica de imagenes'!$E$15,'Definición técnica de imagenes'!$F$13)),'Definición técnica de imagenes'!$E$16),"")</f>
        <v/>
      </c>
      <c r="H19" s="14" t="str">
        <f>IF(AND(I19&lt;&gt;"",I19&lt;&gt;0),IF(OR(B19&lt;&gt;"",J19&lt;&gt;""),CONCATENATE(#REF!,"_",$A19,IF($G$4="Cuaderno de Estudio","_zoom",CONCATENATE("a",IF(LEFT($G$5,1)="F",".jpg",".png")))),""),"")</f>
        <v/>
      </c>
      <c r="I19" s="14" t="str">
        <f>IF(OR(B19&lt;&gt;"",J19&lt;&gt;""),IF($G$4="Recurso",IF(LEFT($G$5,1)="M",IF(VLOOKUP($G$5,'Definición técnica de imagenes'!$A$3:$G$17,6,FALSE)=0,"",VLOOKUP($G$5,'Definición técnica de imagenes'!$A$3:$G$17,6,FALSE)),IF($G$5="F1","","")),'Definición técnica de imagenes'!$F$16),"")</f>
        <v/>
      </c>
      <c r="J19" s="81"/>
      <c r="K19" s="80"/>
    </row>
    <row r="20" spans="1:11" s="12" customFormat="1" x14ac:dyDescent="0.25">
      <c r="A20" s="13"/>
      <c r="B20" s="77"/>
      <c r="C20" s="74"/>
      <c r="D20" s="14"/>
      <c r="E20" s="14"/>
      <c r="F20" s="14" t="str">
        <f>IF(OR(B20&lt;&gt;"",J20&lt;&gt;""),CONCATENATE(#REF!,"_",$A20,IF($G$4="Cuaderno de Estudio","_small",CONCATENATE(IF(I20="","","n"),IF(LEFT($G$5,1)="F",".jpg",".png")))),"")</f>
        <v/>
      </c>
      <c r="G20" s="14" t="str">
        <f>IF(F20&lt;&gt;"",IF($G$4="Recurso",IF(LEFT($G$5,1)="M",VLOOKUP($G$5,'Definición técnica de imagenes'!$A$3:$G$17,5,FALSE),IF($G$5="F1",'Definición técnica de imagenes'!$E$15,'Definición técnica de imagenes'!$F$13)),'Definición técnica de imagenes'!$E$16),"")</f>
        <v/>
      </c>
      <c r="H20" s="14" t="str">
        <f>IF(AND(I20&lt;&gt;"",I20&lt;&gt;0),IF(OR(B20&lt;&gt;"",J20&lt;&gt;""),CONCATENATE(#REF!,"_",$A20,IF($G$4="Cuaderno de Estudio","_zoom",CONCATENATE("a",IF(LEFT($G$5,1)="F",".jpg",".png")))),""),"")</f>
        <v/>
      </c>
      <c r="I20" s="14" t="str">
        <f>IF(OR(B20&lt;&gt;"",J20&lt;&gt;""),IF($G$4="Recurso",IF(LEFT($G$5,1)="M",IF(VLOOKUP($G$5,'Definición técnica de imagenes'!$A$3:$G$17,6,FALSE)=0,"",VLOOKUP($G$5,'Definición técnica de imagenes'!$A$3:$G$17,6,FALSE)),IF($G$5="F1","","")),'Definición técnica de imagenes'!$F$16),"")</f>
        <v/>
      </c>
      <c r="J20" s="81"/>
      <c r="K20" s="80"/>
    </row>
    <row r="21" spans="1:11" s="12" customFormat="1" x14ac:dyDescent="0.25">
      <c r="A21" s="76"/>
      <c r="B21" s="77"/>
      <c r="C21" s="74"/>
      <c r="D21" s="14"/>
      <c r="E21" s="14"/>
      <c r="F21" s="14" t="str">
        <f>IF(OR(B21&lt;&gt;"",J21&lt;&gt;""),CONCATENATE(#REF!,"_",$A21,IF($G$4="Cuaderno de Estudio","_small",CONCATENATE(IF(I21="","","n"),IF(LEFT($G$5,1)="F",".jpg",".png")))),"")</f>
        <v/>
      </c>
      <c r="G21" s="14" t="str">
        <f>IF(F21&lt;&gt;"",IF($G$4="Recurso",IF(LEFT($G$5,1)="M",VLOOKUP($G$5,'Definición técnica de imagenes'!$A$3:$G$17,5,FALSE),IF($G$5="F1",'Definición técnica de imagenes'!$E$15,'Definición técnica de imagenes'!$F$13)),'Definición técnica de imagenes'!$E$16),"")</f>
        <v/>
      </c>
      <c r="H21" s="14" t="str">
        <f>IF(AND(I21&lt;&gt;"",I21&lt;&gt;0),IF(OR(B21&lt;&gt;"",J21&lt;&gt;""),CONCATENATE(#REF!,"_",$A21,IF($G$4="Cuaderno de Estudio","_zoom",CONCATENATE("a",IF(LEFT($G$5,1)="F",".jpg",".png")))),""),"")</f>
        <v/>
      </c>
      <c r="I21" s="14" t="str">
        <f>IF(OR(B21&lt;&gt;"",J21&lt;&gt;""),IF($G$4="Recurso",IF(LEFT($G$5,1)="M",IF(VLOOKUP($G$5,'Definición técnica de imagenes'!$A$3:$G$17,6,FALSE)=0,"",VLOOKUP($G$5,'Definición técnica de imagenes'!$A$3:$G$17,6,FALSE)),IF($G$5="F1","","")),'Definición técnica de imagenes'!$F$16),"")</f>
        <v/>
      </c>
      <c r="J21" s="81"/>
      <c r="K21" s="80"/>
    </row>
    <row r="22" spans="1:11" s="12" customFormat="1" ht="15" customHeight="1" x14ac:dyDescent="0.25">
      <c r="A22" s="13"/>
      <c r="B22" s="77"/>
      <c r="C22" s="74"/>
      <c r="D22" s="14"/>
      <c r="E22" s="14"/>
      <c r="F22" s="14" t="str">
        <f>IF(OR(B21&lt;&gt;"",J22&lt;&gt;""),CONCATENATE(#REF!,"_",$A22,IF($G$4="Cuaderno de Estudio","_small",CONCATENATE(IF(I22="","","n"),IF(LEFT($G$5,1)="F",".jpg",".png")))),"")</f>
        <v/>
      </c>
      <c r="G22" s="14" t="str">
        <f>IF(F22&lt;&gt;"",IF($G$4="Recurso",IF(LEFT($G$5,1)="M",VLOOKUP($G$5,'Definición técnica de imagenes'!$A$3:$G$17,5,FALSE),IF($G$5="F1",'Definición técnica de imagenes'!$E$15,'Definición técnica de imagenes'!$F$13)),'Definición técnica de imagenes'!$E$16),"")</f>
        <v/>
      </c>
      <c r="H22" s="14" t="str">
        <f>IF(AND(I22&lt;&gt;"",I22&lt;&gt;0),IF(OR(B21&lt;&gt;"",J22&lt;&gt;""),CONCATENATE(#REF!,"_",$A22,IF($G$4="Cuaderno de Estudio","_zoom",CONCATENATE("a",IF(LEFT($G$5,1)="F",".jpg",".png")))),""),"")</f>
        <v/>
      </c>
      <c r="I22" s="14" t="str">
        <f>IF(OR(B21&lt;&gt;"",J22&lt;&gt;""),IF($G$4="Recurso",IF(LEFT($G$5,1)="M",IF(VLOOKUP($G$5,'Definición técnica de imagenes'!$A$3:$G$17,6,FALSE)=0,"",VLOOKUP($G$5,'Definición técnica de imagenes'!$A$3:$G$17,6,FALSE)),IF($G$5="F1","","")),'Definición técnica de imagenes'!$F$16),"")</f>
        <v/>
      </c>
      <c r="J22" s="81"/>
      <c r="K22" s="20"/>
    </row>
    <row r="23" spans="1:11" s="12" customFormat="1" ht="13.5" customHeight="1" x14ac:dyDescent="0.25">
      <c r="A23" s="76"/>
      <c r="B23" s="77"/>
      <c r="C23" s="74"/>
      <c r="D23" s="14"/>
      <c r="E23" s="14"/>
      <c r="F23" s="14" t="str">
        <f>IF(OR(B23&lt;&gt;"",J23&lt;&gt;""),CONCATENATE(#REF!,"_",$A23,IF($G$4="Cuaderno de Estudio","_small",CONCATENATE(IF(I23="","","n"),IF(LEFT($G$5,1)="F",".jpg",".png")))),"")</f>
        <v/>
      </c>
      <c r="G23" s="14" t="str">
        <f>IF(F23&lt;&gt;"",IF($G$4="Recurso",IF(LEFT($G$5,1)="M",VLOOKUP($G$5,'Definición técnica de imagenes'!$A$3:$G$17,5,FALSE),IF($G$5="F1",'Definición técnica de imagenes'!$E$15,'Definición técnica de imagenes'!$F$13)),'Definición técnica de imagenes'!$E$16),"")</f>
        <v/>
      </c>
      <c r="H23" s="14" t="str">
        <f>IF(AND(I23&lt;&gt;"",I23&lt;&gt;0),IF(OR(B23&lt;&gt;"",J23&lt;&gt;""),CONCATENATE(#REF!,"_",$A23,IF($G$4="Cuaderno de Estudio","_zoom",CONCATENATE("a",IF(LEFT($G$5,1)="F",".jpg",".png")))),""),"")</f>
        <v/>
      </c>
      <c r="I23" s="14" t="str">
        <f>IF(OR(B23&lt;&gt;"",J23&lt;&gt;""),IF($G$4="Recurso",IF(LEFT($G$5,1)="M",IF(VLOOKUP($G$5,'Definición técnica de imagenes'!$A$3:$G$17,6,FALSE)=0,"",VLOOKUP($G$5,'Definición técnica de imagenes'!$A$3:$G$17,6,FALSE)),IF($G$5="F1","","")),'Definición técnica de imagenes'!$F$16),"")</f>
        <v/>
      </c>
      <c r="J23" s="81"/>
      <c r="K23" s="19"/>
    </row>
    <row r="24" spans="1:11" s="12" customFormat="1" x14ac:dyDescent="0.25">
      <c r="A24" s="13"/>
      <c r="B24" s="77"/>
      <c r="C24" s="74"/>
      <c r="D24" s="14"/>
      <c r="E24" s="14"/>
      <c r="F24" s="14" t="str">
        <f>IF(OR(B24&lt;&gt;"",J24&lt;&gt;""),CONCATENATE(#REF!,"_",$A24,IF($G$4="Cuaderno de Estudio","_small",CONCATENATE(IF(I24="","","n"),IF(LEFT($G$5,1)="F",".jpg",".png")))),"")</f>
        <v/>
      </c>
      <c r="G24" s="14" t="str">
        <f>IF(F24&lt;&gt;"",IF($G$4="Recurso",IF(LEFT($G$5,1)="M",VLOOKUP($G$5,'Definición técnica de imagenes'!$A$3:$G$17,5,FALSE),IF($G$5="F1",'Definición técnica de imagenes'!$E$15,'Definición técnica de imagenes'!$F$13)),'Definición técnica de imagenes'!$E$16),"")</f>
        <v/>
      </c>
      <c r="H24" s="14" t="str">
        <f>IF(AND(I24&lt;&gt;"",I24&lt;&gt;0),IF(OR(B24&lt;&gt;"",J24&lt;&gt;""),CONCATENATE(#REF!,"_",$A24,IF($G$4="Cuaderno de Estudio","_zoom",CONCATENATE("a",IF(LEFT($G$5,1)="F",".jpg",".png")))),""),"")</f>
        <v/>
      </c>
      <c r="I24" s="14" t="str">
        <f>IF(OR(B24&lt;&gt;"",J24&lt;&gt;""),IF($G$4="Recurso",IF(LEFT($G$5,1)="M",IF(VLOOKUP($G$5,'Definición técnica de imagenes'!$A$3:$G$17,6,FALSE)=0,"",VLOOKUP($G$5,'Definición técnica de imagenes'!$A$3:$G$17,6,FALSE)),IF($G$5="F1","","")),'Definición técnica de imagenes'!$F$16),"")</f>
        <v/>
      </c>
      <c r="J24" s="81"/>
      <c r="K24" s="15"/>
    </row>
    <row r="25" spans="1:11" s="12" customFormat="1" x14ac:dyDescent="0.25">
      <c r="A25" s="76"/>
      <c r="B25" s="77"/>
      <c r="C25" s="74"/>
      <c r="D25" s="14"/>
      <c r="E25" s="14"/>
      <c r="F25" s="14" t="str">
        <f>IF(OR(B25&lt;&gt;"",J25&lt;&gt;""),CONCATENATE(#REF!,"_",$A25,IF($G$4="Cuaderno de Estudio","_small",CONCATENATE(IF(I25="","","n"),IF(LEFT($G$5,1)="F",".jpg",".png")))),"")</f>
        <v/>
      </c>
      <c r="G25" s="14" t="str">
        <f>IF(F25&lt;&gt;"",IF($G$4="Recurso",IF(LEFT($G$5,1)="M",VLOOKUP($G$5,'Definición técnica de imagenes'!$A$3:$G$17,5,FALSE),IF($G$5="F1",'Definición técnica de imagenes'!$E$15,'Definición técnica de imagenes'!$F$13)),'Definición técnica de imagenes'!$E$16),"")</f>
        <v/>
      </c>
      <c r="H25" s="14" t="str">
        <f>IF(AND(I25&lt;&gt;"",I25&lt;&gt;0),IF(OR(B25&lt;&gt;"",J25&lt;&gt;""),CONCATENATE(#REF!,"_",$A25,IF($G$4="Cuaderno de Estudio","_zoom",CONCATENATE("a",IF(LEFT($G$5,1)="F",".jpg",".png")))),""),"")</f>
        <v/>
      </c>
      <c r="I25" s="14" t="str">
        <f>IF(OR(B25&lt;&gt;"",J25&lt;&gt;""),IF($G$4="Recurso",IF(LEFT($G$5,1)="M",IF(VLOOKUP($G$5,'Definición técnica de imagenes'!$A$3:$G$17,6,FALSE)=0,"",VLOOKUP($G$5,'Definición técnica de imagenes'!$A$3:$G$17,6,FALSE)),IF($G$5="F1","","")),'Definición técnica de imagenes'!$F$16),"")</f>
        <v/>
      </c>
      <c r="J25" s="81"/>
      <c r="K25" s="19"/>
    </row>
    <row r="26" spans="1:11" s="12" customFormat="1" x14ac:dyDescent="0.25">
      <c r="A26" s="13"/>
      <c r="B26" s="77"/>
      <c r="C26" s="74"/>
      <c r="D26" s="14"/>
      <c r="E26" s="14"/>
      <c r="F26" s="14" t="str">
        <f>IF(OR(B26&lt;&gt;"",J26&lt;&gt;""),CONCATENATE(#REF!,"_",$A26,IF($G$4="Cuaderno de Estudio","_small",CONCATENATE(IF(I26="","","n"),IF(LEFT($G$5,1)="F",".jpg",".png")))),"")</f>
        <v/>
      </c>
      <c r="G26" s="14" t="str">
        <f>IF(F26&lt;&gt;"",IF($G$4="Recurso",IF(LEFT($G$5,1)="M",VLOOKUP($G$5,'Definición técnica de imagenes'!$A$3:$G$17,5,FALSE),IF($G$5="F1",'Definición técnica de imagenes'!$E$15,'Definición técnica de imagenes'!$F$13)),'Definición técnica de imagenes'!$E$16),"")</f>
        <v/>
      </c>
      <c r="H26" s="14" t="str">
        <f>IF(AND(I26&lt;&gt;"",I26&lt;&gt;0),IF(OR(B26&lt;&gt;"",J26&lt;&gt;""),CONCATENATE(#REF!,"_",$A26,IF($G$4="Cuaderno de Estudio","_zoom",CONCATENATE("a",IF(LEFT($G$5,1)="F",".jpg",".png")))),""),"")</f>
        <v/>
      </c>
      <c r="I26" s="14" t="str">
        <f>IF(OR(B26&lt;&gt;"",J26&lt;&gt;""),IF($G$4="Recurso",IF(LEFT($G$5,1)="M",IF(VLOOKUP($G$5,'Definición técnica de imagenes'!$A$3:$G$17,6,FALSE)=0,"",VLOOKUP($G$5,'Definición técnica de imagenes'!$A$3:$G$17,6,FALSE)),IF($G$5="F1","","")),'Definición técnica de imagenes'!$F$16),"")</f>
        <v/>
      </c>
      <c r="J26" s="81"/>
      <c r="K26" s="19"/>
    </row>
    <row r="27" spans="1:11" s="12" customFormat="1" x14ac:dyDescent="0.25">
      <c r="A27" s="76"/>
      <c r="B27" s="77"/>
      <c r="C27" s="74"/>
      <c r="D27" s="14"/>
      <c r="E27" s="14"/>
      <c r="F27" s="14" t="str">
        <f>IF(OR(B27&lt;&gt;"",J27&lt;&gt;""),CONCATENATE(#REF!,"_",$A27,IF($G$4="Cuaderno de Estudio","_small",CONCATENATE(IF(I27="","","n"),IF(LEFT($G$5,1)="F",".jpg",".png")))),"")</f>
        <v/>
      </c>
      <c r="G27" s="14" t="str">
        <f>IF(F27&lt;&gt;"",IF($G$4="Recurso",IF(LEFT($G$5,1)="M",VLOOKUP($G$5,'Definición técnica de imagenes'!$A$3:$G$17,5,FALSE),IF($G$5="F1",'Definición técnica de imagenes'!$E$15,'Definición técnica de imagenes'!$F$13)),'Definición técnica de imagenes'!$E$16),"")</f>
        <v/>
      </c>
      <c r="H27" s="14" t="str">
        <f>IF(AND(I27&lt;&gt;"",I27&lt;&gt;0),IF(OR(B27&lt;&gt;"",J27&lt;&gt;""),CONCATENATE(#REF!,"_",$A27,IF($G$4="Cuaderno de Estudio","_zoom",CONCATENATE("a",IF(LEFT($G$5,1)="F",".jpg",".png")))),""),"")</f>
        <v/>
      </c>
      <c r="I27" s="14" t="str">
        <f>IF(OR(B27&lt;&gt;"",J27&lt;&gt;""),IF($G$4="Recurso",IF(LEFT($G$5,1)="M",IF(VLOOKUP($G$5,'Definición técnica de imagenes'!$A$3:$G$17,6,FALSE)=0,"",VLOOKUP($G$5,'Definición técnica de imagenes'!$A$3:$G$17,6,FALSE)),IF($G$5="F1","","")),'Definición técnica de imagenes'!$F$16),"")</f>
        <v/>
      </c>
      <c r="J27" s="81"/>
      <c r="K27" s="19"/>
    </row>
    <row r="28" spans="1:11" s="12" customFormat="1" x14ac:dyDescent="0.25">
      <c r="A28" s="13"/>
      <c r="B28" s="82"/>
      <c r="C28" s="74"/>
      <c r="D28" s="14"/>
      <c r="E28" s="14"/>
      <c r="F28" s="14" t="str">
        <f>IF(OR(B28&lt;&gt;"",J28&lt;&gt;""),CONCATENATE(#REF!,"_",$A28,IF($G$4="Cuaderno de Estudio","_small",CONCATENATE(IF(I28="","","n"),IF(LEFT($G$5,1)="F",".jpg",".png")))),"")</f>
        <v/>
      </c>
      <c r="G28" s="14" t="str">
        <f>IF(F28&lt;&gt;"",IF($G$4="Recurso",IF(LEFT($G$5,1)="M",VLOOKUP($G$5,'Definición técnica de imagenes'!$A$3:$G$17,5,FALSE),IF($G$5="F1",'Definición técnica de imagenes'!$E$15,'Definición técnica de imagenes'!$F$13)),'Definición técnica de imagenes'!$E$16),"")</f>
        <v/>
      </c>
      <c r="H28" s="14" t="str">
        <f>IF(AND(I28&lt;&gt;"",I28&lt;&gt;0),IF(OR(B28&lt;&gt;"",J28&lt;&gt;""),CONCATENATE(#REF!,"_",$A28,IF($G$4="Cuaderno de Estudio","_zoom",CONCATENATE("a",IF(LEFT($G$5,1)="F",".jpg",".png")))),""),"")</f>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76"/>
      <c r="B29" s="28"/>
      <c r="C29" s="74"/>
      <c r="D29" s="14"/>
      <c r="E29" s="14"/>
      <c r="F29" s="14" t="str">
        <f>IF(OR(B29&lt;&gt;"",J29&lt;&gt;""),CONCATENATE(#REF!,"_",$A29,IF($G$4="Cuaderno de Estudio","_small",CONCATENATE(IF(I29="","","n"),IF(LEFT($G$5,1)="F",".jpg",".png")))),"")</f>
        <v/>
      </c>
      <c r="G29" s="14" t="str">
        <f>IF(F29&lt;&gt;"",IF($G$4="Recurso",IF(LEFT($G$5,1)="M",VLOOKUP($G$5,'Definición técnica de imagenes'!$A$3:$G$17,5,FALSE),IF($G$5="F1",'Definición técnica de imagenes'!$E$15,'Definición técnica de imagenes'!$F$13)),'Definición técnica de imagenes'!$E$16),"")</f>
        <v/>
      </c>
      <c r="H29" s="14" t="str">
        <f>IF(AND(I29&lt;&gt;"",I29&lt;&gt;0),IF(OR(B29&lt;&gt;"",J29&lt;&gt;""),CONCATENATE(#REF!,"_",$A29,IF($G$4="Cuaderno de Estudio","_zoom",CONCATENATE("a",IF(LEFT($G$5,1)="F",".jpg",".png")))),""),"")</f>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c r="B30" s="28"/>
      <c r="C30" s="28"/>
      <c r="D30" s="14"/>
      <c r="E30" s="14"/>
      <c r="F30" s="14" t="str">
        <f>IF(OR(B30&lt;&gt;"",J30&lt;&gt;""),CONCATENATE(#REF!,"_",$A30,IF($G$4="Cuaderno de Estudio","_small",CONCATENATE(IF(I30="","","n"),IF(LEFT($G$5,1)="F",".jpg",".png")))),"")</f>
        <v/>
      </c>
      <c r="G30" s="14" t="str">
        <f>IF(F30&lt;&gt;"",IF($G$4="Recurso",IF(LEFT($G$5,1)="M",VLOOKUP($G$5,'Definición técnica de imagenes'!$A$3:$G$17,5,FALSE),IF($G$5="F1",'Definición técnica de imagenes'!$E$15,'Definición técnica de imagenes'!$F$13)),'Definición técnica de imagenes'!$E$16),"")</f>
        <v/>
      </c>
      <c r="H30" s="14" t="str">
        <f>IF(AND(I30&lt;&gt;"",I30&lt;&gt;0),IF(OR(B30&lt;&gt;"",J30&lt;&gt;""),CONCATENATE(#REF!,"_",$A30,IF($G$4="Cuaderno de Estudio","_zoom",CONCATENATE("a",IF(LEFT($G$5,1)="F",".jpg",".png")))),""),"")</f>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IF(OR(B31&lt;&gt;"",J31&lt;&gt;""),CONCATENATE(#REF!,"_",$A31,IF($G$4="Cuaderno de Estudio","_small",CONCATENATE(IF(I31="","","n"),IF(LEFT($G$5,1)="F",".jpg",".png")))),"")</f>
        <v/>
      </c>
      <c r="G31" s="14" t="str">
        <f>IF(F31&lt;&gt;"",IF($G$4="Recurso",IF(LEFT($G$5,1)="M",VLOOKUP($G$5,'Definición técnica de imagenes'!$A$3:$G$17,5,FALSE),IF($G$5="F1",'Definición técnica de imagenes'!$E$15,'Definición técnica de imagenes'!$F$13)),'Definición técnica de imagenes'!$E$16),"")</f>
        <v/>
      </c>
      <c r="H31" s="14" t="str">
        <f>IF(AND(I31&lt;&gt;"",I31&lt;&gt;0),IF(OR(B31&lt;&gt;"",J31&lt;&gt;""),CONCATENATE(#REF!,"_",$A31,IF($G$4="Cuaderno de Estudio","_zoom",CONCATENATE("a",IF(LEFT($G$5,1)="F",".jpg",".png")))),""),"")</f>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IF(OR(B32&lt;&gt;"",J32&lt;&gt;""),CONCATENATE(#REF!,"_",$A32,IF($G$4="Cuaderno de Estudio","_small",CONCATENATE(IF(I32="","","n"),IF(LEFT($G$5,1)="F",".jpg",".png")))),"")</f>
        <v/>
      </c>
      <c r="G32" s="14" t="str">
        <f>IF(F32&lt;&gt;"",IF($G$4="Recurso",IF(LEFT($G$5,1)="M",VLOOKUP($G$5,'Definición técnica de imagenes'!$A$3:$G$17,5,FALSE),IF($G$5="F1",'Definición técnica de imagenes'!$E$15,'Definición técnica de imagenes'!$F$13)),'Definición técnica de imagenes'!$E$16),"")</f>
        <v/>
      </c>
      <c r="H32" s="14" t="str">
        <f>IF(AND(I32&lt;&gt;"",I32&lt;&gt;0),IF(OR(B32&lt;&gt;"",J32&lt;&gt;""),CONCATENATE(#REF!,"_",$A32,IF($G$4="Cuaderno de Estudio","_zoom",CONCATENATE("a",IF(LEFT($G$5,1)="F",".jpg",".png")))),""),"")</f>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IF(OR(B33&lt;&gt;"",J33&lt;&gt;""),CONCATENATE(#REF!,"_",$A33,IF($G$4="Cuaderno de Estudio","_small",CONCATENATE(IF(I33="","","n"),IF(LEFT($G$5,1)="F",".jpg",".png")))),"")</f>
        <v/>
      </c>
      <c r="G33" s="14" t="str">
        <f>IF(F33&lt;&gt;"",IF($G$4="Recurso",IF(LEFT($G$5,1)="M",VLOOKUP($G$5,'Definición técnica de imagenes'!$A$3:$G$17,5,FALSE),IF($G$5="F1",'Definición técnica de imagenes'!$E$15,'Definición técnica de imagenes'!$F$13)),'Definición técnica de imagenes'!$E$16),"")</f>
        <v/>
      </c>
      <c r="H33" s="14" t="str">
        <f>IF(AND(I33&lt;&gt;"",I33&lt;&gt;0),IF(OR(B33&lt;&gt;"",J33&lt;&gt;""),CONCATENATE(#REF!,"_",$A33,IF($G$4="Cuaderno de Estudio","_zoom",CONCATENATE("a",IF(LEFT($G$5,1)="F",".jpg",".png")))),""),"")</f>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IF(OR(B34&lt;&gt;"",J34&lt;&gt;""),CONCATENATE(#REF!,"_",$A34,IF($G$4="Cuaderno de Estudio","_small",CONCATENATE(IF(I34="","","n"),IF(LEFT($G$5,1)="F",".jpg",".png")))),"")</f>
        <v/>
      </c>
      <c r="G34" s="14" t="str">
        <f>IF(F34&lt;&gt;"",IF($G$4="Recurso",IF(LEFT($G$5,1)="M",VLOOKUP($G$5,'Definición técnica de imagenes'!$A$3:$G$17,5,FALSE),IF($G$5="F1",'Definición técnica de imagenes'!$E$15,'Definición técnica de imagenes'!$F$13)),'Definición técnica de imagenes'!$E$16),"")</f>
        <v/>
      </c>
      <c r="H34" s="14" t="str">
        <f>IF(AND(I34&lt;&gt;"",I34&lt;&gt;0),IF(OR(B34&lt;&gt;"",J34&lt;&gt;""),CONCATENATE(#REF!,"_",$A34,IF($G$4="Cuaderno de Estudio","_zoom",CONCATENATE("a",IF(LEFT($G$5,1)="F",".jpg",".png")))),""),"")</f>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IF(OR(B35&lt;&gt;"",J35&lt;&gt;""),CONCATENATE(#REF!,"_",$A35,IF($G$4="Cuaderno de Estudio","_small",CONCATENATE(IF(I35="","","n"),IF(LEFT($G$5,1)="F",".jpg",".png")))),"")</f>
        <v/>
      </c>
      <c r="G35" s="14" t="str">
        <f>IF(F35&lt;&gt;"",IF($G$4="Recurso",IF(LEFT($G$5,1)="M",VLOOKUP($G$5,'Definición técnica de imagenes'!$A$3:$G$17,5,FALSE),IF($G$5="F1",'Definición técnica de imagenes'!$E$15,'Definición técnica de imagenes'!$F$13)),'Definición técnica de imagenes'!$E$16),"")</f>
        <v/>
      </c>
      <c r="H35" s="14" t="str">
        <f>IF(AND(I35&lt;&gt;"",I35&lt;&gt;0),IF(OR(B35&lt;&gt;"",J35&lt;&gt;""),CONCATENATE(#REF!,"_",$A35,IF($G$4="Cuaderno de Estudio","_zoom",CONCATENATE("a",IF(LEFT($G$5,1)="F",".jpg",".png")))),""),"")</f>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29"/>
      <c r="C36" s="29"/>
      <c r="D36" s="14"/>
      <c r="E36" s="14"/>
      <c r="F36" s="14" t="str">
        <f>IF(OR(B36&lt;&gt;"",J36&lt;&gt;""),CONCATENATE(#REF!,"_",$A36,IF($G$4="Cuaderno de Estudio","_small",CONCATENATE(IF(I36="","","n"),IF(LEFT($G$5,1)="F",".jpg",".png")))),"")</f>
        <v/>
      </c>
      <c r="G36" s="14" t="str">
        <f>IF(F36&lt;&gt;"",IF($G$4="Recurso",IF(LEFT($G$5,1)="M",VLOOKUP($G$5,'Definición técnica de imagenes'!$A$3:$G$17,5,FALSE),IF($G$5="F1",'Definición técnica de imagenes'!$E$15,'Definición técnica de imagenes'!$F$13)),'Definición técnica de imagenes'!$E$16),"")</f>
        <v/>
      </c>
      <c r="H36" s="14" t="str">
        <f>IF(AND(I36&lt;&gt;"",I36&lt;&gt;0),IF(OR(B36&lt;&gt;"",J36&lt;&gt;""),CONCATENATE(#REF!,"_",$A36,IF($G$4="Cuaderno de Estudio","_zoom",CONCATENATE("a",IF(LEFT($G$5,1)="F",".jpg",".png")))),""),"")</f>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IF(OR(B37&lt;&gt;"",J37&lt;&gt;""),CONCATENATE(#REF!,"_",$A37,IF($G$4="Cuaderno de Estudio","_small",CONCATENATE(IF(I37="","","n"),IF(LEFT($G$5,1)="F",".jpg",".png")))),"")</f>
        <v/>
      </c>
      <c r="G37" s="14" t="str">
        <f>IF(F37&lt;&gt;"",IF($G$4="Recurso",IF(LEFT($G$5,1)="M",VLOOKUP($G$5,'Definición técnica de imagenes'!$A$3:$G$17,5,FALSE),IF($G$5="F1",'Definición técnica de imagenes'!$E$15,'Definición técnica de imagenes'!$F$13)),'Definición técnica de imagenes'!$E$16),"")</f>
        <v/>
      </c>
      <c r="H37" s="14" t="str">
        <f>IF(AND(I37&lt;&gt;"",I37&lt;&gt;0),IF(OR(B37&lt;&gt;"",J37&lt;&gt;""),CONCATENATE(#REF!,"_",$A37,IF($G$4="Cuaderno de Estudio","_zoom",CONCATENATE("a",IF(LEFT($G$5,1)="F",".jpg",".png")))),""),"")</f>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0"/>
      <c r="C38" s="30"/>
      <c r="D38" s="14"/>
      <c r="E38" s="14"/>
      <c r="F38" s="14" t="str">
        <f>IF(OR(B38&lt;&gt;"",J38&lt;&gt;""),CONCATENATE(#REF!,"_",$A38,IF($G$4="Cuaderno de Estudio","_small",CONCATENATE(IF(I38="","","n"),IF(LEFT($G$5,1)="F",".jpg",".png")))),"")</f>
        <v/>
      </c>
      <c r="G38" s="14" t="str">
        <f>IF(F38&lt;&gt;"",IF($G$4="Recurso",IF(LEFT($G$5,1)="M",VLOOKUP($G$5,'Definición técnica de imagenes'!$A$3:$G$17,5,FALSE),IF($G$5="F1",'Definición técnica de imagenes'!$E$15,'Definición técnica de imagenes'!$F$13)),'Definición técnica de imagenes'!$E$16),"")</f>
        <v/>
      </c>
      <c r="H38" s="14" t="str">
        <f>IF(AND(I38&lt;&gt;"",I38&lt;&gt;0),IF(OR(B38&lt;&gt;"",J38&lt;&gt;""),CONCATENATE(#REF!,"_",$A38,IF($G$4="Cuaderno de Estudio","_zoom",CONCATENATE("a",IF(LEFT($G$5,1)="F",".jpg",".png")))),""),"")</f>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IF(OR(B39&lt;&gt;"",J39&lt;&gt;""),CONCATENATE(#REF!,"_",$A39,IF($G$4="Cuaderno de Estudio","_small",CONCATENATE(IF(I39="","","n"),IF(LEFT($G$5,1)="F",".jpg",".png")))),"")</f>
        <v/>
      </c>
      <c r="G39" s="14" t="str">
        <f>IF(F39&lt;&gt;"",IF($G$4="Recurso",IF(LEFT($G$5,1)="M",VLOOKUP($G$5,'Definición técnica de imagenes'!$A$3:$G$17,5,FALSE),IF($G$5="F1",'Definición técnica de imagenes'!$E$15,'Definición técnica de imagenes'!$F$13)),'Definición técnica de imagenes'!$E$16),"")</f>
        <v/>
      </c>
      <c r="H39" s="14" t="str">
        <f>IF(AND(I39&lt;&gt;"",I39&lt;&gt;0),IF(OR(B39&lt;&gt;"",J39&lt;&gt;""),CONCATENATE(#REF!,"_",$A39,IF($G$4="Cuaderno de Estudio","_zoom",CONCATENATE("a",IF(LEFT($G$5,1)="F",".jpg",".png")))),""),"")</f>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IF(OR(B40&lt;&gt;"",J40&lt;&gt;""),CONCATENATE(#REF!,"_",$A40,IF($G$4="Cuaderno de Estudio","_small",CONCATENATE(IF(I40="","","n"),IF(LEFT($G$5,1)="F",".jpg",".png")))),"")</f>
        <v/>
      </c>
      <c r="G40" s="14" t="str">
        <f>IF(F40&lt;&gt;"",IF($G$4="Recurso",IF(LEFT($G$5,1)="M",VLOOKUP($G$5,'Definición técnica de imagenes'!$A$3:$G$17,5,FALSE),IF($G$5="F1",'Definición técnica de imagenes'!$E$15,'Definición técnica de imagenes'!$F$13)),'Definición técnica de imagenes'!$E$16),"")</f>
        <v/>
      </c>
      <c r="H40" s="14" t="str">
        <f>IF(AND(I40&lt;&gt;"",I40&lt;&gt;0),IF(OR(B40&lt;&gt;"",J40&lt;&gt;""),CONCATENATE(#REF!,"_",$A40,IF($G$4="Cuaderno de Estudio","_zoom",CONCATENATE("a",IF(LEFT($G$5,1)="F",".jpg",".png")))),""),"")</f>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IF(OR(B41&lt;&gt;"",J41&lt;&gt;""),CONCATENATE(#REF!,"_",$A41,IF($G$4="Cuaderno de Estudio","_small",CONCATENATE(IF(I41="","","n"),IF(LEFT($G$5,1)="F",".jpg",".png")))),"")</f>
        <v/>
      </c>
      <c r="G41" s="14" t="str">
        <f>IF(F41&lt;&gt;"",IF($G$4="Recurso",IF(LEFT($G$5,1)="M",VLOOKUP($G$5,'Definición técnica de imagenes'!$A$3:$G$17,5,FALSE),IF($G$5="F1",'Definición técnica de imagenes'!$E$15,'Definición técnica de imagenes'!$F$13)),'Definición técnica de imagenes'!$E$16),"")</f>
        <v/>
      </c>
      <c r="H41" s="14" t="str">
        <f>IF(AND(I41&lt;&gt;"",I41&lt;&gt;0),IF(OR(B41&lt;&gt;"",J41&lt;&gt;""),CONCATENATE(#REF!,"_",$A41,IF($G$4="Cuaderno de Estudio","_zoom",CONCATENATE("a",IF(LEFT($G$5,1)="F",".jpg",".png")))),""),"")</f>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IF(OR(B42&lt;&gt;"",J42&lt;&gt;""),CONCATENATE(#REF!,"_",$A42,IF($G$4="Cuaderno de Estudio","_small",CONCATENATE(IF(I42="","","n"),IF(LEFT($G$5,1)="F",".jpg",".png")))),"")</f>
        <v/>
      </c>
      <c r="G42" s="14" t="str">
        <f>IF(F42&lt;&gt;"",IF($G$4="Recurso",IF(LEFT($G$5,1)="M",VLOOKUP($G$5,'Definición técnica de imagenes'!$A$3:$G$17,5,FALSE),IF($G$5="F1",'Definición técnica de imagenes'!$E$15,'Definición técnica de imagenes'!$F$13)),'Definición técnica de imagenes'!$E$16),"")</f>
        <v/>
      </c>
      <c r="H42" s="14" t="str">
        <f>IF(AND(I42&lt;&gt;"",I42&lt;&gt;0),IF(OR(B42&lt;&gt;"",J42&lt;&gt;""),CONCATENATE(#REF!,"_",$A42,IF($G$4="Cuaderno de Estudio","_zoom",CONCATENATE("a",IF(LEFT($G$5,1)="F",".jpg",".png")))),""),"")</f>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IF(OR(B43&lt;&gt;"",J43&lt;&gt;""),CONCATENATE(#REF!,"_",$A43,IF($G$4="Cuaderno de Estudio","_small",CONCATENATE(IF(I43="","","n"),IF(LEFT($G$5,1)="F",".jpg",".png")))),"")</f>
        <v/>
      </c>
      <c r="G43" s="14" t="str">
        <f>IF(F43&lt;&gt;"",IF($G$4="Recurso",IF(LEFT($G$5,1)="M",VLOOKUP($G$5,'Definición técnica de imagenes'!$A$3:$G$17,5,FALSE),IF($G$5="F1",'Definición técnica de imagenes'!$E$15,'Definición técnica de imagenes'!$F$13)),'Definición técnica de imagenes'!$E$16),"")</f>
        <v/>
      </c>
      <c r="H43" s="14" t="str">
        <f>IF(AND(I43&lt;&gt;"",I43&lt;&gt;0),IF(OR(B43&lt;&gt;"",J43&lt;&gt;""),CONCATENATE(#REF!,"_",$A43,IF($G$4="Cuaderno de Estudio","_zoom",CONCATENATE("a",IF(LEFT($G$5,1)="F",".jpg",".png")))),""),"")</f>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IF(OR(B44&lt;&gt;"",J44&lt;&gt;""),CONCATENATE(#REF!,"_",$A44,IF($G$4="Cuaderno de Estudio","_small",CONCATENATE(IF(I44="","","n"),IF(LEFT($G$5,1)="F",".jpg",".png")))),"")</f>
        <v/>
      </c>
      <c r="G44" s="14" t="str">
        <f>IF(F44&lt;&gt;"",IF($G$4="Recurso",IF(LEFT($G$5,1)="M",VLOOKUP($G$5,'Definición técnica de imagenes'!$A$3:$G$17,5,FALSE),IF($G$5="F1",'Definición técnica de imagenes'!$E$15,'Definición técnica de imagenes'!$F$13)),'Definición técnica de imagenes'!$E$16),"")</f>
        <v/>
      </c>
      <c r="H44" s="14" t="str">
        <f>IF(AND(I44&lt;&gt;"",I44&lt;&gt;0),IF(OR(B44&lt;&gt;"",J44&lt;&gt;""),CONCATENATE(#REF!,"_",$A44,IF($G$4="Cuaderno de Estudio","_zoom",CONCATENATE("a",IF(LEFT($G$5,1)="F",".jpg",".png")))),""),"")</f>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IF(OR(B45&lt;&gt;"",J45&lt;&gt;""),CONCATENATE(#REF!,"_",$A45,IF($G$4="Cuaderno de Estudio","_small",CONCATENATE(IF(I45="","","n"),IF(LEFT($G$5,1)="F",".jpg",".png")))),"")</f>
        <v/>
      </c>
      <c r="G45" s="14" t="str">
        <f>IF(F45&lt;&gt;"",IF($G$4="Recurso",IF(LEFT($G$5,1)="M",VLOOKUP($G$5,'Definición técnica de imagenes'!$A$3:$G$17,5,FALSE),IF($G$5="F1",'Definición técnica de imagenes'!$E$15,'Definición técnica de imagenes'!$F$13)),'Definición técnica de imagenes'!$E$16),"")</f>
        <v/>
      </c>
      <c r="H45" s="14" t="str">
        <f>IF(AND(I45&lt;&gt;"",I45&lt;&gt;0),IF(OR(B45&lt;&gt;"",J45&lt;&gt;""),CONCATENATE(#REF!,"_",$A45,IF($G$4="Cuaderno de Estudio","_zoom",CONCATENATE("a",IF(LEFT($G$5,1)="F",".jpg",".png")))),""),"")</f>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IF(OR(B46&lt;&gt;"",J46&lt;&gt;""),CONCATENATE(#REF!,"_",$A46,IF($G$4="Cuaderno de Estudio","_small",CONCATENATE(IF(I46="","","n"),IF(LEFT($G$5,1)="F",".jpg",".png")))),"")</f>
        <v/>
      </c>
      <c r="G46" s="14" t="str">
        <f>IF(F46&lt;&gt;"",IF($G$4="Recurso",IF(LEFT($G$5,1)="M",VLOOKUP($G$5,'Definición técnica de imagenes'!$A$3:$G$17,5,FALSE),IF($G$5="F1",'Definición técnica de imagenes'!$E$15,'Definición técnica de imagenes'!$F$13)),'Definición técnica de imagenes'!$E$16),"")</f>
        <v/>
      </c>
      <c r="H46" s="14" t="str">
        <f>IF(AND(I46&lt;&gt;"",I46&lt;&gt;0),IF(OR(B46&lt;&gt;"",J46&lt;&gt;""),CONCATENATE(#REF!,"_",$A46,IF($G$4="Cuaderno de Estudio","_zoom",CONCATENATE("a",IF(LEFT($G$5,1)="F",".jpg",".png")))),""),"")</f>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IF(OR(B47&lt;&gt;"",J47&lt;&gt;""),CONCATENATE(#REF!,"_",$A47,IF($G$4="Cuaderno de Estudio","_small",CONCATENATE(IF(I47="","","n"),IF(LEFT($G$5,1)="F",".jpg",".png")))),"")</f>
        <v/>
      </c>
      <c r="G47" s="14" t="str">
        <f>IF(F47&lt;&gt;"",IF($G$4="Recurso",IF(LEFT($G$5,1)="M",VLOOKUP($G$5,'Definición técnica de imagenes'!$A$3:$G$17,5,FALSE),IF($G$5="F1",'Definición técnica de imagenes'!$E$15,'Definición técnica de imagenes'!$F$13)),'Definición técnica de imagenes'!$E$16),"")</f>
        <v/>
      </c>
      <c r="H47" s="14" t="str">
        <f>IF(AND(I47&lt;&gt;"",I47&lt;&gt;0),IF(OR(B47&lt;&gt;"",J47&lt;&gt;""),CONCATENATE(#REF!,"_",$A47,IF($G$4="Cuaderno de Estudio","_zoom",CONCATENATE("a",IF(LEFT($G$5,1)="F",".jpg",".png")))),""),"")</f>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IF(OR(B48&lt;&gt;"",J48&lt;&gt;""),CONCATENATE(#REF!,"_",$A48,IF($G$4="Cuaderno de Estudio","_small",CONCATENATE(IF(I48="","","n"),IF(LEFT($G$5,1)="F",".jpg",".png")))),"")</f>
        <v/>
      </c>
      <c r="G48" s="14" t="str">
        <f>IF(F48&lt;&gt;"",IF($G$4="Recurso",IF(LEFT($G$5,1)="M",VLOOKUP($G$5,'Definición técnica de imagenes'!$A$3:$G$17,5,FALSE),IF($G$5="F1",'Definición técnica de imagenes'!$E$15,'Definición técnica de imagenes'!$F$13)),'Definición técnica de imagenes'!$E$16),"")</f>
        <v/>
      </c>
      <c r="H48" s="14" t="str">
        <f>IF(AND(I48&lt;&gt;"",I48&lt;&gt;0),IF(OR(B48&lt;&gt;"",J48&lt;&gt;""),CONCATENATE(#REF!,"_",$A48,IF($G$4="Cuaderno de Estudio","_zoom",CONCATENATE("a",IF(LEFT($G$5,1)="F",".jpg",".png")))),""),"")</f>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IF(OR(B49&lt;&gt;"",J49&lt;&gt;""),CONCATENATE(#REF!,"_",$A49,IF($G$4="Cuaderno de Estudio","_small",CONCATENATE(IF(I49="","","n"),IF(LEFT($G$5,1)="F",".jpg",".png")))),"")</f>
        <v/>
      </c>
      <c r="G49" s="14" t="str">
        <f>IF(F49&lt;&gt;"",IF($G$4="Recurso",IF(LEFT($G$5,1)="M",VLOOKUP($G$5,'Definición técnica de imagenes'!$A$3:$G$17,5,FALSE),IF($G$5="F1",'Definición técnica de imagenes'!$E$15,'Definición técnica de imagenes'!$F$13)),'Definición técnica de imagenes'!$E$16),"")</f>
        <v/>
      </c>
      <c r="H49" s="14" t="str">
        <f>IF(AND(I49&lt;&gt;"",I49&lt;&gt;0),IF(OR(B49&lt;&gt;"",J49&lt;&gt;""),CONCATENATE(#REF!,"_",$A49,IF($G$4="Cuaderno de Estudio","_zoom",CONCATENATE("a",IF(LEFT($G$5,1)="F",".jpg",".png")))),""),"")</f>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IF(OR(B50&lt;&gt;"",J50&lt;&gt;""),CONCATENATE(#REF!,"_",$A50,IF($G$4="Cuaderno de Estudio","_small",CONCATENATE(IF(I50="","","n"),IF(LEFT($G$5,1)="F",".jpg",".png")))),"")</f>
        <v/>
      </c>
      <c r="G50" s="14" t="str">
        <f>IF(F50&lt;&gt;"",IF($G$4="Recurso",IF(LEFT($G$5,1)="M",VLOOKUP($G$5,'Definición técnica de imagenes'!$A$3:$G$17,5,FALSE),IF($G$5="F1",'Definición técnica de imagenes'!$E$15,'Definición técnica de imagenes'!$F$13)),'Definición técnica de imagenes'!$E$16),"")</f>
        <v/>
      </c>
      <c r="H50" s="14" t="str">
        <f>IF(AND(I50&lt;&gt;"",I50&lt;&gt;0),IF(OR(B50&lt;&gt;"",J50&lt;&gt;""),CONCATENATE(#REF!,"_",$A50,IF($G$4="Cuaderno de Estudio","_zoom",CONCATENATE("a",IF(LEFT($G$5,1)="F",".jpg",".png")))),""),"")</f>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IF(OR(B51&lt;&gt;"",J51&lt;&gt;""),CONCATENATE(#REF!,"_",$A51,IF($G$4="Cuaderno de Estudio","_small",CONCATENATE(IF(I51="","","n"),IF(LEFT($G$5,1)="F",".jpg",".png")))),"")</f>
        <v/>
      </c>
      <c r="G51" s="14" t="str">
        <f>IF(F51&lt;&gt;"",IF($G$4="Recurso",IF(LEFT($G$5,1)="M",VLOOKUP($G$5,'Definición técnica de imagenes'!$A$3:$G$17,5,FALSE),IF($G$5="F1",'Definición técnica de imagenes'!$E$15,'Definición técnica de imagenes'!$F$13)),'Definición técnica de imagenes'!$E$16),"")</f>
        <v/>
      </c>
      <c r="H51" s="14" t="str">
        <f>IF(AND(I51&lt;&gt;"",I51&lt;&gt;0),IF(OR(B51&lt;&gt;"",J51&lt;&gt;""),CONCATENATE(#REF!,"_",$A51,IF($G$4="Cuaderno de Estudio","_zoom",CONCATENATE("a",IF(LEFT($G$5,1)="F",".jpg",".png")))),""),"")</f>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IF(OR(B52&lt;&gt;"",J52&lt;&gt;""),CONCATENATE(#REF!,"_",$A52,IF($G$4="Cuaderno de Estudio","_small",CONCATENATE(IF(I52="","","n"),IF(LEFT($G$5,1)="F",".jpg",".png")))),"")</f>
        <v/>
      </c>
      <c r="G52" s="14" t="str">
        <f>IF(F52&lt;&gt;"",IF($G$4="Recurso",IF(LEFT($G$5,1)="M",VLOOKUP($G$5,'Definición técnica de imagenes'!$A$3:$G$17,5,FALSE),IF($G$5="F1",'Definición técnica de imagenes'!$E$15,'Definición técnica de imagenes'!$F$13)),'Definición técnica de imagenes'!$E$16),"")</f>
        <v/>
      </c>
      <c r="H52" s="14" t="str">
        <f>IF(AND(I52&lt;&gt;"",I52&lt;&gt;0),IF(OR(B52&lt;&gt;"",J52&lt;&gt;""),CONCATENATE(#REF!,"_",$A52,IF($G$4="Cuaderno de Estudio","_zoom",CONCATENATE("a",IF(LEFT($G$5,1)="F",".jpg",".png")))),""),"")</f>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IF(OR(B53&lt;&gt;"",J53&lt;&gt;""),CONCATENATE(#REF!,"_",$A53,IF($G$4="Cuaderno de Estudio","_small",CONCATENATE(IF(I53="","","n"),IF(LEFT($G$5,1)="F",".jpg",".png")))),"")</f>
        <v/>
      </c>
      <c r="G53" s="14" t="str">
        <f>IF(F53&lt;&gt;"",IF($G$4="Recurso",IF(LEFT($G$5,1)="M",VLOOKUP($G$5,'Definición técnica de imagenes'!$A$3:$G$17,5,FALSE),IF($G$5="F1",'Definición técnica de imagenes'!$E$15,'Definición técnica de imagenes'!$F$13)),'Definición técnica de imagenes'!$E$16),"")</f>
        <v/>
      </c>
      <c r="H53" s="14" t="str">
        <f>IF(AND(I53&lt;&gt;"",I53&lt;&gt;0),IF(OR(B53&lt;&gt;"",J53&lt;&gt;""),CONCATENATE(#REF!,"_",$A53,IF($G$4="Cuaderno de Estudio","_zoom",CONCATENATE("a",IF(LEFT($G$5,1)="F",".jpg",".png")))),""),"")</f>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IF(OR(B54&lt;&gt;"",J54&lt;&gt;""),CONCATENATE(#REF!,"_",$A54,IF($G$4="Cuaderno de Estudio","_small",CONCATENATE(IF(I54="","","n"),IF(LEFT($G$5,1)="F",".jpg",".png")))),"")</f>
        <v/>
      </c>
      <c r="G54" s="14" t="str">
        <f>IF(F54&lt;&gt;"",IF($G$4="Recurso",IF(LEFT($G$5,1)="M",VLOOKUP($G$5,'Definición técnica de imagenes'!$A$3:$G$17,5,FALSE),IF($G$5="F1",'Definición técnica de imagenes'!$E$15,'Definición técnica de imagenes'!$F$13)),'Definición técnica de imagenes'!$E$16),"")</f>
        <v/>
      </c>
      <c r="H54" s="14" t="str">
        <f>IF(AND(I54&lt;&gt;"",I54&lt;&gt;0),IF(OR(B54&lt;&gt;"",J54&lt;&gt;""),CONCATENATE(#REF!,"_",$A54,IF($G$4="Cuaderno de Estudio","_zoom",CONCATENATE("a",IF(LEFT($G$5,1)="F",".jpg",".png")))),""),"")</f>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IF(OR(B55&lt;&gt;"",J55&lt;&gt;""),CONCATENATE(#REF!,"_",$A55,IF($G$4="Cuaderno de Estudio","_small",CONCATENATE(IF(I55="","","n"),IF(LEFT($G$5,1)="F",".jpg",".png")))),"")</f>
        <v/>
      </c>
      <c r="G55" s="14" t="str">
        <f>IF(F55&lt;&gt;"",IF($G$4="Recurso",IF(LEFT($G$5,1)="M",VLOOKUP($G$5,'Definición técnica de imagenes'!$A$3:$G$17,5,FALSE),IF($G$5="F1",'Definición técnica de imagenes'!$E$15,'Definición técnica de imagenes'!$F$13)),'Definición técnica de imagenes'!$E$16),"")</f>
        <v/>
      </c>
      <c r="H55" s="14" t="str">
        <f>IF(AND(I55&lt;&gt;"",I55&lt;&gt;0),IF(OR(B55&lt;&gt;"",J55&lt;&gt;""),CONCATENATE(#REF!,"_",$A55,IF($G$4="Cuaderno de Estudio","_zoom",CONCATENATE("a",IF(LEFT($G$5,1)="F",".jpg",".png")))),""),"")</f>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IF(OR(B56&lt;&gt;"",J56&lt;&gt;""),CONCATENATE(#REF!,"_",$A56,IF($G$4="Cuaderno de Estudio","_small",CONCATENATE(IF(I56="","","n"),IF(LEFT($G$5,1)="F",".jpg",".png")))),"")</f>
        <v/>
      </c>
      <c r="G56" s="14" t="str">
        <f>IF(F56&lt;&gt;"",IF($G$4="Recurso",IF(LEFT($G$5,1)="M",VLOOKUP($G$5,'Definición técnica de imagenes'!$A$3:$G$17,5,FALSE),IF($G$5="F1",'Definición técnica de imagenes'!$E$15,'Definición técnica de imagenes'!$F$13)),'Definición técnica de imagenes'!$E$16),"")</f>
        <v/>
      </c>
      <c r="H56" s="14" t="str">
        <f>IF(AND(I56&lt;&gt;"",I56&lt;&gt;0),IF(OR(B56&lt;&gt;"",J56&lt;&gt;""),CONCATENATE(#REF!,"_",$A56,IF($G$4="Cuaderno de Estudio","_zoom",CONCATENATE("a",IF(LEFT($G$5,1)="F",".jpg",".png")))),""),"")</f>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IF(OR(B57&lt;&gt;"",J57&lt;&gt;""),CONCATENATE(#REF!,"_",$A57,IF($G$4="Cuaderno de Estudio","_small",CONCATENATE(IF(I57="","","n"),IF(LEFT($G$5,1)="F",".jpg",".png")))),"")</f>
        <v/>
      </c>
      <c r="G57" s="14" t="str">
        <f>IF(F57&lt;&gt;"",IF($G$4="Recurso",IF(LEFT($G$5,1)="M",VLOOKUP($G$5,'Definición técnica de imagenes'!$A$3:$G$17,5,FALSE),IF($G$5="F1",'Definición técnica de imagenes'!$E$15,'Definición técnica de imagenes'!$F$13)),'Definición técnica de imagenes'!$E$16),"")</f>
        <v/>
      </c>
      <c r="H57" s="14" t="str">
        <f>IF(AND(I57&lt;&gt;"",I57&lt;&gt;0),IF(OR(B57&lt;&gt;"",J57&lt;&gt;""),CONCATENATE(#REF!,"_",$A57,IF($G$4="Cuaderno de Estudio","_zoom",CONCATENATE("a",IF(LEFT($G$5,1)="F",".jpg",".png")))),""),"")</f>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IF(OR(B58&lt;&gt;"",J58&lt;&gt;""),CONCATENATE(#REF!,"_",$A58,IF($G$4="Cuaderno de Estudio","_small",CONCATENATE(IF(I58="","","n"),IF(LEFT($G$5,1)="F",".jpg",".png")))),"")</f>
        <v/>
      </c>
      <c r="G58" s="14" t="str">
        <f>IF(F58&lt;&gt;"",IF($G$4="Recurso",IF(LEFT($G$5,1)="M",VLOOKUP($G$5,'Definición técnica de imagenes'!$A$3:$G$17,5,FALSE),IF($G$5="F1",'Definición técnica de imagenes'!$E$15,'Definición técnica de imagenes'!$F$13)),'Definición técnica de imagenes'!$E$16),"")</f>
        <v/>
      </c>
      <c r="H58" s="14" t="str">
        <f>IF(AND(I58&lt;&gt;"",I58&lt;&gt;0),IF(OR(B58&lt;&gt;"",J58&lt;&gt;""),CONCATENATE(#REF!,"_",$A58,IF($G$4="Cuaderno de Estudio","_zoom",CONCATENATE("a",IF(LEFT($G$5,1)="F",".jpg",".png")))),""),"")</f>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IF(OR(B59&lt;&gt;"",J59&lt;&gt;""),CONCATENATE(#REF!,"_",$A59,IF($G$4="Cuaderno de Estudio","_small",CONCATENATE(IF(I59="","","n"),IF(LEFT($G$5,1)="F",".jpg",".png")))),"")</f>
        <v/>
      </c>
      <c r="G59" s="14" t="str">
        <f>IF(F59&lt;&gt;"",IF($G$4="Recurso",IF(LEFT($G$5,1)="M",VLOOKUP($G$5,'Definición técnica de imagenes'!$A$3:$G$17,5,FALSE),IF($G$5="F1",'Definición técnica de imagenes'!$E$15,'Definición técnica de imagenes'!$F$13)),'Definición técnica de imagenes'!$E$16),"")</f>
        <v/>
      </c>
      <c r="H59" s="14" t="str">
        <f>IF(AND(I59&lt;&gt;"",I59&lt;&gt;0),IF(OR(B59&lt;&gt;"",J59&lt;&gt;""),CONCATENATE(#REF!,"_",$A59,IF($G$4="Cuaderno de Estudio","_zoom",CONCATENATE("a",IF(LEFT($G$5,1)="F",".jpg",".png")))),""),"")</f>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IF(OR(B60&lt;&gt;"",J60&lt;&gt;""),CONCATENATE(#REF!,"_",$A60,IF($G$4="Cuaderno de Estudio","_small",CONCATENATE(IF(I60="","","n"),IF(LEFT($G$5,1)="F",".jpg",".png")))),"")</f>
        <v/>
      </c>
      <c r="G60" s="14" t="str">
        <f>IF(F60&lt;&gt;"",IF($G$4="Recurso",IF(LEFT($G$5,1)="M",VLOOKUP($G$5,'Definición técnica de imagenes'!$A$3:$G$17,5,FALSE),IF($G$5="F1",'Definición técnica de imagenes'!$E$15,'Definición técnica de imagenes'!$F$13)),'Definición técnica de imagenes'!$E$16),"")</f>
        <v/>
      </c>
      <c r="H60" s="14" t="str">
        <f>IF(AND(I60&lt;&gt;"",I60&lt;&gt;0),IF(OR(B60&lt;&gt;"",J60&lt;&gt;""),CONCATENATE(#REF!,"_",$A60,IF($G$4="Cuaderno de Estudio","_zoom",CONCATENATE("a",IF(LEFT($G$5,1)="F",".jpg",".png")))),""),"")</f>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IF(OR(B61&lt;&gt;"",J61&lt;&gt;""),CONCATENATE(#REF!,"_",$A61,IF($G$4="Cuaderno de Estudio","_small",CONCATENATE(IF(I61="","","n"),IF(LEFT($G$5,1)="F",".jpg",".png")))),"")</f>
        <v/>
      </c>
      <c r="G61" s="14" t="str">
        <f>IF(F61&lt;&gt;"",IF($G$4="Recurso",IF(LEFT($G$5,1)="M",VLOOKUP($G$5,'Definición técnica de imagenes'!$A$3:$G$17,5,FALSE),IF($G$5="F1",'Definición técnica de imagenes'!$E$15,'Definición técnica de imagenes'!$F$13)),'Definición técnica de imagenes'!$E$16),"")</f>
        <v/>
      </c>
      <c r="H61" s="14" t="str">
        <f>IF(AND(I61&lt;&gt;"",I61&lt;&gt;0),IF(OR(B61&lt;&gt;"",J61&lt;&gt;""),CONCATENATE(#REF!,"_",$A61,IF($G$4="Cuaderno de Estudio","_zoom",CONCATENATE("a",IF(LEFT($G$5,1)="F",".jpg",".png")))),""),"")</f>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IF(OR(B62&lt;&gt;"",J62&lt;&gt;""),CONCATENATE(#REF!,"_",$A62,IF($G$4="Cuaderno de Estudio","_small",CONCATENATE(IF(I62="","","n"),IF(LEFT($G$5,1)="F",".jpg",".png")))),"")</f>
        <v/>
      </c>
      <c r="G62" s="14" t="str">
        <f>IF(F62&lt;&gt;"",IF($G$4="Recurso",IF(LEFT($G$5,1)="M",VLOOKUP($G$5,'Definición técnica de imagenes'!$A$3:$G$17,5,FALSE),IF($G$5="F1",'Definición técnica de imagenes'!$E$15,'Definición técnica de imagenes'!$F$13)),'Definición técnica de imagenes'!$E$16),"")</f>
        <v/>
      </c>
      <c r="H62" s="14" t="str">
        <f>IF(AND(I62&lt;&gt;"",I62&lt;&gt;0),IF(OR(B62&lt;&gt;"",J62&lt;&gt;""),CONCATENATE(#REF!,"_",$A62,IF($G$4="Cuaderno de Estudio","_zoom",CONCATENATE("a",IF(LEFT($G$5,1)="F",".jpg",".png")))),""),"")</f>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IF(OR(B63&lt;&gt;"",J63&lt;&gt;""),CONCATENATE(#REF!,"_",$A63,IF($G$4="Cuaderno de Estudio","_small",CONCATENATE(IF(I63="","","n"),IF(LEFT($G$5,1)="F",".jpg",".png")))),"")</f>
        <v/>
      </c>
      <c r="G63" s="14" t="str">
        <f>IF(F63&lt;&gt;"",IF($G$4="Recurso",IF(LEFT($G$5,1)="M",VLOOKUP($G$5,'Definición técnica de imagenes'!$A$3:$G$17,5,FALSE),IF($G$5="F1",'Definición técnica de imagenes'!$E$15,'Definición técnica de imagenes'!$F$13)),'Definición técnica de imagenes'!$E$16),"")</f>
        <v/>
      </c>
      <c r="H63" s="14" t="str">
        <f>IF(AND(I63&lt;&gt;"",I63&lt;&gt;0),IF(OR(B63&lt;&gt;"",J63&lt;&gt;""),CONCATENATE(#REF!,"_",$A63,IF($G$4="Cuaderno de Estudio","_zoom",CONCATENATE("a",IF(LEFT($G$5,1)="F",".jpg",".png")))),""),"")</f>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IF(OR(B64&lt;&gt;"",J64&lt;&gt;""),CONCATENATE(#REF!,"_",$A64,IF($G$4="Cuaderno de Estudio","_small",CONCATENATE(IF(I64="","","n"),IF(LEFT($G$5,1)="F",".jpg",".png")))),"")</f>
        <v/>
      </c>
      <c r="G64" s="14" t="str">
        <f>IF(F64&lt;&gt;"",IF($G$4="Recurso",IF(LEFT($G$5,1)="M",VLOOKUP($G$5,'Definición técnica de imagenes'!$A$3:$G$17,5,FALSE),IF($G$5="F1",'Definición técnica de imagenes'!$E$15,'Definición técnica de imagenes'!$F$13)),'Definición técnica de imagenes'!$E$16),"")</f>
        <v/>
      </c>
      <c r="H64" s="14" t="str">
        <f>IF(AND(I64&lt;&gt;"",I64&lt;&gt;0),IF(OR(B64&lt;&gt;"",J64&lt;&gt;""),CONCATENATE(#REF!,"_",$A64,IF($G$4="Cuaderno de Estudio","_zoom",CONCATENATE("a",IF(LEFT($G$5,1)="F",".jpg",".png")))),""),"")</f>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IF(OR(B65&lt;&gt;"",J65&lt;&gt;""),CONCATENATE(#REF!,"_",$A65,IF($G$4="Cuaderno de Estudio","_small",CONCATENATE(IF(I65="","","n"),IF(LEFT($G$5,1)="F",".jpg",".png")))),"")</f>
        <v/>
      </c>
      <c r="G65" s="14" t="str">
        <f>IF(F65&lt;&gt;"",IF($G$4="Recurso",IF(LEFT($G$5,1)="M",VLOOKUP($G$5,'Definición técnica de imagenes'!$A$3:$G$17,5,FALSE),IF($G$5="F1",'Definición técnica de imagenes'!$E$15,'Definición técnica de imagenes'!$F$13)),'Definición técnica de imagenes'!$E$16),"")</f>
        <v/>
      </c>
      <c r="H65" s="14" t="str">
        <f>IF(AND(I65&lt;&gt;"",I65&lt;&gt;0),IF(OR(B65&lt;&gt;"",J65&lt;&gt;""),CONCATENATE(#REF!,"_",$A65,IF($G$4="Cuaderno de Estudio","_zoom",CONCATENATE("a",IF(LEFT($G$5,1)="F",".jpg",".png")))),""),"")</f>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IF(OR(B66&lt;&gt;"",J66&lt;&gt;""),CONCATENATE(#REF!,"_",$A66,IF($G$4="Cuaderno de Estudio","_small",CONCATENATE(IF(I66="","","n"),IF(LEFT($G$5,1)="F",".jpg",".png")))),"")</f>
        <v/>
      </c>
      <c r="G66" s="14" t="str">
        <f>IF(F66&lt;&gt;"",IF($G$4="Recurso",IF(LEFT($G$5,1)="M",VLOOKUP($G$5,'Definición técnica de imagenes'!$A$3:$G$17,5,FALSE),IF($G$5="F1",'Definición técnica de imagenes'!$E$15,'Definición técnica de imagenes'!$F$13)),'Definición técnica de imagenes'!$E$16),"")</f>
        <v/>
      </c>
      <c r="H66" s="14" t="str">
        <f>IF(AND(I66&lt;&gt;"",I66&lt;&gt;0),IF(OR(B66&lt;&gt;"",J66&lt;&gt;""),CONCATENATE(#REF!,"_",$A66,IF($G$4="Cuaderno de Estudio","_zoom",CONCATENATE("a",IF(LEFT($G$5,1)="F",".jpg",".png")))),""),"")</f>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IF(OR(B67&lt;&gt;"",J67&lt;&gt;""),CONCATENATE(#REF!,"_",$A67,IF($G$4="Cuaderno de Estudio","_small",CONCATENATE(IF(I67="","","n"),IF(LEFT($G$5,1)="F",".jpg",".png")))),"")</f>
        <v/>
      </c>
      <c r="G67" s="14" t="str">
        <f>IF(F67&lt;&gt;"",IF($G$4="Recurso",IF(LEFT($G$5,1)="M",VLOOKUP($G$5,'Definición técnica de imagenes'!$A$3:$G$17,5,FALSE),IF($G$5="F1",'Definición técnica de imagenes'!$E$15,'Definición técnica de imagenes'!$F$13)),'Definición técnica de imagenes'!$E$16),"")</f>
        <v/>
      </c>
      <c r="H67" s="14" t="str">
        <f>IF(AND(I67&lt;&gt;"",I67&lt;&gt;0),IF(OR(B67&lt;&gt;"",J67&lt;&gt;""),CONCATENATE(#REF!,"_",$A67,IF($G$4="Cuaderno de Estudio","_zoom",CONCATENATE("a",IF(LEFT($G$5,1)="F",".jpg",".png")))),""),"")</f>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IF(OR(B68&lt;&gt;"",J68&lt;&gt;""),CONCATENATE(#REF!,"_",$A68,IF($G$4="Cuaderno de Estudio","_small",CONCATENATE(IF(I68="","","n"),IF(LEFT($G$5,1)="F",".jpg",".png")))),"")</f>
        <v/>
      </c>
      <c r="G68" s="14" t="str">
        <f>IF(F68&lt;&gt;"",IF($G$4="Recurso",IF(LEFT($G$5,1)="M",VLOOKUP($G$5,'Definición técnica de imagenes'!$A$3:$G$17,5,FALSE),IF($G$5="F1",'Definición técnica de imagenes'!$E$15,'Definición técnica de imagenes'!$F$13)),'Definición técnica de imagenes'!$E$16),"")</f>
        <v/>
      </c>
      <c r="H68" s="14" t="str">
        <f>IF(AND(I68&lt;&gt;"",I68&lt;&gt;0),IF(OR(B68&lt;&gt;"",J68&lt;&gt;""),CONCATENATE(#REF!,"_",$A68,IF($G$4="Cuaderno de Estudio","_zoom",CONCATENATE("a",IF(LEFT($G$5,1)="F",".jpg",".png")))),""),"")</f>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IF(OR(B69&lt;&gt;"",J69&lt;&gt;""),CONCATENATE(#REF!,"_",$A69,IF($G$4="Cuaderno de Estudio","_small",CONCATENATE(IF(I69="","","n"),IF(LEFT($G$5,1)="F",".jpg",".png")))),"")</f>
        <v/>
      </c>
      <c r="G69" s="14" t="str">
        <f>IF(F69&lt;&gt;"",IF($G$4="Recurso",IF(LEFT($G$5,1)="M",VLOOKUP($G$5,'Definición técnica de imagenes'!$A$3:$G$17,5,FALSE),IF($G$5="F1",'Definición técnica de imagenes'!$E$15,'Definición técnica de imagenes'!$F$13)),'Definición técnica de imagenes'!$E$16),"")</f>
        <v/>
      </c>
      <c r="H69" s="14" t="str">
        <f>IF(AND(I69&lt;&gt;"",I69&lt;&gt;0),IF(OR(B69&lt;&gt;"",J69&lt;&gt;""),CONCATENATE(#REF!,"_",$A69,IF($G$4="Cuaderno de Estudio","_zoom",CONCATENATE("a",IF(LEFT($G$5,1)="F",".jpg",".png")))),""),"")</f>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IF(OR(B70&lt;&gt;"",J70&lt;&gt;""),CONCATENATE(#REF!,"_",$A70,IF($G$4="Cuaderno de Estudio","_small",CONCATENATE(IF(I70="","","n"),IF(LEFT($G$5,1)="F",".jpg",".png")))),"")</f>
        <v/>
      </c>
      <c r="G70" s="14" t="str">
        <f>IF(F70&lt;&gt;"",IF($G$4="Recurso",IF(LEFT($G$5,1)="M",VLOOKUP($G$5,'Definición técnica de imagenes'!$A$3:$G$17,5,FALSE),IF($G$5="F1",'Definición técnica de imagenes'!$E$15,'Definición técnica de imagenes'!$F$13)),'Definición técnica de imagenes'!$E$16),"")</f>
        <v/>
      </c>
      <c r="H70" s="14" t="str">
        <f>IF(AND(I70&lt;&gt;"",I70&lt;&gt;0),IF(OR(B70&lt;&gt;"",J70&lt;&gt;""),CONCATENATE(#REF!,"_",$A70,IF($G$4="Cuaderno de Estudio","_zoom",CONCATENATE("a",IF(LEFT($G$5,1)="F",".jpg",".png")))),""),"")</f>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IF(OR(B71&lt;&gt;"",J71&lt;&gt;""),CONCATENATE(#REF!,"_",$A71,IF($G$4="Cuaderno de Estudio","_small",CONCATENATE(IF(I71="","","n"),IF(LEFT($G$5,1)="F",".jpg",".png")))),"")</f>
        <v/>
      </c>
      <c r="G71" s="14" t="str">
        <f>IF(F71&lt;&gt;"",IF($G$4="Recurso",IF(LEFT($G$5,1)="M",VLOOKUP($G$5,'Definición técnica de imagenes'!$A$3:$G$17,5,FALSE),IF($G$5="F1",'Definición técnica de imagenes'!$E$15,'Definición técnica de imagenes'!$F$13)),'Definición técnica de imagenes'!$E$16),"")</f>
        <v/>
      </c>
      <c r="H71" s="14" t="str">
        <f>IF(AND(I71&lt;&gt;"",I71&lt;&gt;0),IF(OR(B71&lt;&gt;"",J71&lt;&gt;""),CONCATENATE(#REF!,"_",$A71,IF($G$4="Cuaderno de Estudio","_zoom",CONCATENATE("a",IF(LEFT($G$5,1)="F",".jpg",".png")))),""),"")</f>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IF(OR(B72&lt;&gt;"",J72&lt;&gt;""),CONCATENATE(#REF!,"_",$A72,IF($G$4="Cuaderno de Estudio","_small",CONCATENATE(IF(I72="","","n"),IF(LEFT($G$5,1)="F",".jpg",".png")))),"")</f>
        <v/>
      </c>
      <c r="G72" s="14" t="str">
        <f>IF(F72&lt;&gt;"",IF($G$4="Recurso",IF(LEFT($G$5,1)="M",VLOOKUP($G$5,'Definición técnica de imagenes'!$A$3:$G$17,5,FALSE),IF($G$5="F1",'Definición técnica de imagenes'!$E$15,'Definición técnica de imagenes'!$F$13)),'Definición técnica de imagenes'!$E$16),"")</f>
        <v/>
      </c>
      <c r="H72" s="14" t="str">
        <f>IF(AND(I72&lt;&gt;"",I72&lt;&gt;0),IF(OR(B72&lt;&gt;"",J72&lt;&gt;""),CONCATENATE(#REF!,"_",$A72,IF($G$4="Cuaderno de Estudio","_zoom",CONCATENATE("a",IF(LEFT($G$5,1)="F",".jpg",".png")))),""),"")</f>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IF(OR(B73&lt;&gt;"",J73&lt;&gt;""),CONCATENATE(#REF!,"_",$A73,IF($G$4="Cuaderno de Estudio","_small",CONCATENATE(IF(I73="","","n"),IF(LEFT($G$5,1)="F",".jpg",".png")))),"")</f>
        <v/>
      </c>
      <c r="G73" s="14" t="str">
        <f>IF(F73&lt;&gt;"",IF($G$4="Recurso",IF(LEFT($G$5,1)="M",VLOOKUP($G$5,'Definición técnica de imagenes'!$A$3:$G$17,5,FALSE),IF($G$5="F1",'Definición técnica de imagenes'!$E$15,'Definición técnica de imagenes'!$F$13)),'Definición técnica de imagenes'!$E$16),"")</f>
        <v/>
      </c>
      <c r="H73" s="14" t="str">
        <f>IF(AND(I73&lt;&gt;"",I73&lt;&gt;0),IF(OR(B73&lt;&gt;"",J73&lt;&gt;""),CONCATENATE(#REF!,"_",$A73,IF($G$4="Cuaderno de Estudio","_zoom",CONCATENATE("a",IF(LEFT($G$5,1)="F",".jpg",".png")))),""),"")</f>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IF(OR(B74&lt;&gt;"",J74&lt;&gt;""),CONCATENATE(#REF!,"_",$A74,IF($G$4="Cuaderno de Estudio","_small",CONCATENATE(IF(I74="","","n"),IF(LEFT($G$5,1)="F",".jpg",".png")))),"")</f>
        <v/>
      </c>
      <c r="G74" s="14" t="str">
        <f>IF(F74&lt;&gt;"",IF($G$4="Recurso",IF(LEFT($G$5,1)="M",VLOOKUP($G$5,'Definición técnica de imagenes'!$A$3:$G$17,5,FALSE),IF($G$5="F1",'Definición técnica de imagenes'!$E$15,'Definición técnica de imagenes'!$F$13)),'Definición técnica de imagenes'!$E$16),"")</f>
        <v/>
      </c>
      <c r="H74" s="14" t="str">
        <f>IF(AND(I74&lt;&gt;"",I74&lt;&gt;0),IF(OR(B74&lt;&gt;"",J74&lt;&gt;""),CONCATENATE(#REF!,"_",$A74,IF($G$4="Cuaderno de Estudio","_zoom",CONCATENATE("a",IF(LEFT($G$5,1)="F",".jpg",".png")))),""),"")</f>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IF(OR(B75&lt;&gt;"",J75&lt;&gt;""),CONCATENATE(#REF!,"_",$A75,IF($G$4="Cuaderno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IF(AND(I75&lt;&gt;"",I75&lt;&gt;0),IF(OR(B75&lt;&gt;"",J75&lt;&gt;""),CONCATENATE(#REF!,"_",$A75,IF($G$4="Cuaderno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IF(OR(B76&lt;&gt;"",J76&lt;&gt;""),CONCATENATE(#REF!,"_",$A76,IF($G$4="Cuaderno de Estudio","_small",CONCATENATE(IF(I76="","","n"),IF(LEFT($G$5,1)="F",".jpg",".png")))),"")</f>
        <v/>
      </c>
      <c r="G76" s="14" t="str">
        <f>IF(F76&lt;&gt;"",IF($G$4="Recurso",IF(LEFT($G$5,1)="M",VLOOKUP($G$5,'Definición técnica de imagenes'!$A$3:$G$17,5,FALSE),IF($G$5="F1",'Definición técnica de imagenes'!$E$15,'Definición técnica de imagenes'!$F$13)),'Definición técnica de imagenes'!$E$16),"")</f>
        <v/>
      </c>
      <c r="H76" s="14" t="str">
        <f>IF(AND(I76&lt;&gt;"",I76&lt;&gt;0),IF(OR(B76&lt;&gt;"",J76&lt;&gt;""),CONCATENATE(#REF!,"_",$A76,IF($G$4="Cuaderno de Estudio","_zoom",CONCATENATE("a",IF(LEFT($G$5,1)="F",".jpg",".png")))),""),"")</f>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IF(OR(B77&lt;&gt;"",J77&lt;&gt;""),CONCATENATE(#REF!,"_",$A77,IF($G$4="Cuaderno de Estudio","_small",CONCATENATE(IF(I77="","","n"),IF(LEFT($G$5,1)="F",".jpg",".png")))),"")</f>
        <v/>
      </c>
      <c r="G77" s="14" t="str">
        <f>IF(F77&lt;&gt;"",IF($G$4="Recurso",IF(LEFT($G$5,1)="M",VLOOKUP($G$5,'Definición técnica de imagenes'!$A$3:$G$17,5,FALSE),IF($G$5="F1",'Definición técnica de imagenes'!$E$15,'Definición técnica de imagenes'!$F$13)),'Definición técnica de imagenes'!$E$16),"")</f>
        <v/>
      </c>
      <c r="H77" s="14" t="str">
        <f>IF(AND(I77&lt;&gt;"",I77&lt;&gt;0),IF(OR(B77&lt;&gt;"",J77&lt;&gt;""),CONCATENATE(#REF!,"_",$A77,IF($G$4="Cuaderno de Estudio","_zoom",CONCATENATE("a",IF(LEFT($G$5,1)="F",".jpg",".png")))),""),"")</f>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IF(OR(B78&lt;&gt;"",J78&lt;&gt;""),CONCATENATE(#REF!,"_",$A78,IF($G$4="Cuaderno de Estudio","_small",CONCATENATE(IF(I78="","","n"),IF(LEFT($G$5,1)="F",".jpg",".png")))),"")</f>
        <v/>
      </c>
      <c r="G78" s="14" t="str">
        <f>IF(F78&lt;&gt;"",IF($G$4="Recurso",IF(LEFT($G$5,1)="M",VLOOKUP($G$5,'Definición técnica de imagenes'!$A$3:$G$17,5,FALSE),IF($G$5="F1",'Definición técnica de imagenes'!$E$15,'Definición técnica de imagenes'!$F$13)),'Definición técnica de imagenes'!$E$16),"")</f>
        <v/>
      </c>
      <c r="H78" s="14" t="str">
        <f>IF(AND(I78&lt;&gt;"",I78&lt;&gt;0),IF(OR(B78&lt;&gt;"",J78&lt;&gt;""),CONCATENATE(#REF!,"_",$A78,IF($G$4="Cuaderno de Estudio","_zoom",CONCATENATE("a",IF(LEFT($G$5,1)="F",".jpg",".png")))),""),"")</f>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IF(OR(B79&lt;&gt;"",J79&lt;&gt;""),CONCATENATE(#REF!,"_",$A79,IF($G$4="Cuaderno de Estudio","_small",CONCATENATE(IF(I79="","","n"),IF(LEFT($G$5,1)="F",".jpg",".png")))),"")</f>
        <v/>
      </c>
      <c r="G79" s="14" t="str">
        <f>IF(F79&lt;&gt;"",IF($G$4="Recurso",IF(LEFT($G$5,1)="M",VLOOKUP($G$5,'Definición técnica de imagenes'!$A$3:$G$17,5,FALSE),IF($G$5="F1",'Definición técnica de imagenes'!$E$15,'Definición técnica de imagenes'!$F$13)),'Definición técnica de imagenes'!$E$16),"")</f>
        <v/>
      </c>
      <c r="H79" s="14" t="str">
        <f>IF(AND(I79&lt;&gt;"",I79&lt;&gt;0),IF(OR(B79&lt;&gt;"",J79&lt;&gt;""),CONCATENATE(#REF!,"_",$A79,IF($G$4="Cuaderno de Estudio","_zoom",CONCATENATE("a",IF(LEFT($G$5,1)="F",".jpg",".png")))),""),"")</f>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IF(OR(B80&lt;&gt;"",J80&lt;&gt;""),CONCATENATE(#REF!,"_",$A80,IF($G$4="Cuaderno de Estudio","_small",CONCATENATE(IF(I80="","","n"),IF(LEFT($G$5,1)="F",".jpg",".png")))),"")</f>
        <v/>
      </c>
      <c r="G80" s="14" t="str">
        <f>IF(F80&lt;&gt;"",IF($G$4="Recurso",IF(LEFT($G$5,1)="M",VLOOKUP($G$5,'Definición técnica de imagenes'!$A$3:$G$17,5,FALSE),IF($G$5="F1",'Definición técnica de imagenes'!$E$15,'Definición técnica de imagenes'!$F$13)),'Definición técnica de imagenes'!$E$16),"")</f>
        <v/>
      </c>
      <c r="H80" s="14" t="str">
        <f>IF(AND(I80&lt;&gt;"",I80&lt;&gt;0),IF(OR(B80&lt;&gt;"",J80&lt;&gt;""),CONCATENATE(#REF!,"_",$A80,IF($G$4="Cuaderno de Estudio","_zoom",CONCATENATE("a",IF(LEFT($G$5,1)="F",".jpg",".png")))),""),"")</f>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IF(OR(B81&lt;&gt;"",J81&lt;&gt;""),CONCATENATE(#REF!,"_",$A81,IF($G$4="Cuaderno de Estudio","_small",CONCATENATE(IF(I81="","","n"),IF(LEFT($G$5,1)="F",".jpg",".png")))),"")</f>
        <v/>
      </c>
      <c r="G81" s="14" t="str">
        <f>IF(F81&lt;&gt;"",IF($G$4="Recurso",IF(LEFT($G$5,1)="M",VLOOKUP($G$5,'Definición técnica de imagenes'!$A$3:$G$17,5,FALSE),IF($G$5="F1",'Definición técnica de imagenes'!$E$15,'Definición técnica de imagenes'!$F$13)),'Definición técnica de imagenes'!$E$16),"")</f>
        <v/>
      </c>
      <c r="H81" s="14" t="str">
        <f>IF(AND(I81&lt;&gt;"",I81&lt;&gt;0),IF(OR(B81&lt;&gt;"",J81&lt;&gt;""),CONCATENATE(#REF!,"_",$A81,IF($G$4="Cuaderno de Estudio","_zoom",CONCATENATE("a",IF(LEFT($G$5,1)="F",".jpg",".png")))),""),"")</f>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IF(OR(B82&lt;&gt;"",J82&lt;&gt;""),CONCATENATE(#REF!,"_",$A82,IF($G$4="Cuaderno de Estudio","_small",CONCATENATE(IF(I82="","","n"),IF(LEFT($G$5,1)="F",".jpg",".png")))),"")</f>
        <v/>
      </c>
      <c r="G82" s="14" t="str">
        <f>IF(F82&lt;&gt;"",IF($G$4="Recurso",IF(LEFT($G$5,1)="M",VLOOKUP($G$5,'Definición técnica de imagenes'!$A$3:$G$17,5,FALSE),IF($G$5="F1",'Definición técnica de imagenes'!$E$15,'Definición técnica de imagenes'!$F$13)),'Definición técnica de imagenes'!$E$16),"")</f>
        <v/>
      </c>
      <c r="H82" s="14" t="str">
        <f>IF(AND(I82&lt;&gt;"",I82&lt;&gt;0),IF(OR(B82&lt;&gt;"",J82&lt;&gt;""),CONCATENATE(#REF!,"_",$A82,IF($G$4="Cuaderno de Estudio","_zoom",CONCATENATE("a",IF(LEFT($G$5,1)="F",".jpg",".png")))),""),"")</f>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IF(OR(B83&lt;&gt;"",J83&lt;&gt;""),CONCATENATE(#REF!,"_",$A83,IF($G$4="Cuaderno de Estudio","_small",CONCATENATE(IF(I83="","","n"),IF(LEFT($G$5,1)="F",".jpg",".png")))),"")</f>
        <v/>
      </c>
      <c r="G83" s="14" t="str">
        <f>IF(F83&lt;&gt;"",IF($G$4="Recurso",IF(LEFT($G$5,1)="M",VLOOKUP($G$5,'Definición técnica de imagenes'!$A$3:$G$17,5,FALSE),IF($G$5="F1",'Definición técnica de imagenes'!$E$15,'Definición técnica de imagenes'!$F$13)),'Definición técnica de imagenes'!$E$16),"")</f>
        <v/>
      </c>
      <c r="H83" s="14" t="str">
        <f>IF(AND(I83&lt;&gt;"",I83&lt;&gt;0),IF(OR(B83&lt;&gt;"",J83&lt;&gt;""),CONCATENATE(#REF!,"_",$A83,IF($G$4="Cuaderno de Estudio","_zoom",CONCATENATE("a",IF(LEFT($G$5,1)="F",".jpg",".png")))),""),"")</f>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IF(OR(B84&lt;&gt;"",J84&lt;&gt;""),CONCATENATE(#REF!,"_",$A84,IF($G$4="Cuaderno de Estudio","_small",CONCATENATE(IF(I84="","","n"),IF(LEFT($G$5,1)="F",".jpg",".png")))),"")</f>
        <v/>
      </c>
      <c r="G84" s="14" t="str">
        <f>IF(F84&lt;&gt;"",IF($G$4="Recurso",IF(LEFT($G$5,1)="M",VLOOKUP($G$5,'Definición técnica de imagenes'!$A$3:$G$17,5,FALSE),IF($G$5="F1",'Definición técnica de imagenes'!$E$15,'Definición técnica de imagenes'!$F$13)),'Definición técnica de imagenes'!$E$16),"")</f>
        <v/>
      </c>
      <c r="H84" s="14" t="str">
        <f>IF(AND(I84&lt;&gt;"",I84&lt;&gt;0),IF(OR(B84&lt;&gt;"",J84&lt;&gt;""),CONCATENATE(#REF!,"_",$A84,IF($G$4="Cuaderno de Estudio","_zoom",CONCATENATE("a",IF(LEFT($G$5,1)="F",".jpg",".png")))),""),"")</f>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IF(OR(B85&lt;&gt;"",J85&lt;&gt;""),CONCATENATE(#REF!,"_",$A85,IF($G$4="Cuaderno de Estudio","_small",CONCATENATE(IF(I85="","","n"),IF(LEFT($G$5,1)="F",".jpg",".png")))),"")</f>
        <v/>
      </c>
      <c r="G85" s="14" t="str">
        <f>IF(F85&lt;&gt;"",IF($G$4="Recurso",IF(LEFT($G$5,1)="M",VLOOKUP($G$5,'Definición técnica de imagenes'!$A$3:$G$17,5,FALSE),IF($G$5="F1",'Definición técnica de imagenes'!$E$15,'Definición técnica de imagenes'!$F$13)),'Definición técnica de imagenes'!$E$16),"")</f>
        <v/>
      </c>
      <c r="H85" s="14" t="str">
        <f>IF(AND(I85&lt;&gt;"",I85&lt;&gt;0),IF(OR(B85&lt;&gt;"",J85&lt;&gt;""),CONCATENATE(#REF!,"_",$A85,IF($G$4="Cuaderno de Estudio","_zoom",CONCATENATE("a",IF(LEFT($G$5,1)="F",".jpg",".png")))),""),"")</f>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IF(OR(B86&lt;&gt;"",J86&lt;&gt;""),CONCATENATE(#REF!,"_",$A86,IF($G$4="Cuaderno de Estudio","_small",CONCATENATE(IF(I86="","","n"),IF(LEFT($G$5,1)="F",".jpg",".png")))),"")</f>
        <v/>
      </c>
      <c r="G86" s="14" t="str">
        <f>IF(F86&lt;&gt;"",IF($G$4="Recurso",IF(LEFT($G$5,1)="M",VLOOKUP($G$5,'Definición técnica de imagenes'!$A$3:$G$17,5,FALSE),IF($G$5="F1",'Definición técnica de imagenes'!$E$15,'Definición técnica de imagenes'!$F$13)),'Definición técnica de imagenes'!$E$16),"")</f>
        <v/>
      </c>
      <c r="H86" s="14" t="str">
        <f>IF(AND(I86&lt;&gt;"",I86&lt;&gt;0),IF(OR(B86&lt;&gt;"",J86&lt;&gt;""),CONCATENATE(#REF!,"_",$A86,IF($G$4="Cuaderno de Estudio","_zoom",CONCATENATE("a",IF(LEFT($G$5,1)="F",".jpg",".png")))),""),"")</f>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IF(OR(B87&lt;&gt;"",J87&lt;&gt;""),CONCATENATE(#REF!,"_",$A87,IF($G$4="Cuaderno de Estudio","_small",CONCATENATE(IF(I87="","","n"),IF(LEFT($G$5,1)="F",".jpg",".png")))),"")</f>
        <v/>
      </c>
      <c r="G87" s="14" t="str">
        <f>IF(F87&lt;&gt;"",IF($G$4="Recurso",IF(LEFT($G$5,1)="M",VLOOKUP($G$5,'Definición técnica de imagenes'!$A$3:$G$17,5,FALSE),IF($G$5="F1",'Definición técnica de imagenes'!$E$15,'Definición técnica de imagenes'!$F$13)),'Definición técnica de imagenes'!$E$16),"")</f>
        <v/>
      </c>
      <c r="H87" s="14" t="str">
        <f>IF(AND(I87&lt;&gt;"",I87&lt;&gt;0),IF(OR(B87&lt;&gt;"",J87&lt;&gt;""),CONCATENATE(#REF!,"_",$A87,IF($G$4="Cuaderno de Estudio","_zoom",CONCATENATE("a",IF(LEFT($G$5,1)="F",".jpg",".png")))),""),"")</f>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IF(OR(B88&lt;&gt;"",J88&lt;&gt;""),CONCATENATE(#REF!,"_",$A88,IF($G$4="Cuaderno de Estudio","_small",CONCATENATE(IF(I88="","","n"),IF(LEFT($G$5,1)="F",".jpg",".png")))),"")</f>
        <v/>
      </c>
      <c r="G88" s="14" t="str">
        <f>IF(F88&lt;&gt;"",IF($G$4="Recurso",IF(LEFT($G$5,1)="M",VLOOKUP($G$5,'Definición técnica de imagenes'!$A$3:$G$17,5,FALSE),IF($G$5="F1",'Definición técnica de imagenes'!$E$15,'Definición técnica de imagenes'!$F$13)),'Definición técnica de imagenes'!$E$16),"")</f>
        <v/>
      </c>
      <c r="H88" s="14" t="str">
        <f>IF(AND(I88&lt;&gt;"",I88&lt;&gt;0),IF(OR(B88&lt;&gt;"",J88&lt;&gt;""),CONCATENATE(#REF!,"_",$A88,IF($G$4="Cuaderno de Estudio","_zoom",CONCATENATE("a",IF(LEFT($G$5,1)="F",".jpg",".png")))),""),"")</f>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IF(OR(B89&lt;&gt;"",J89&lt;&gt;""),CONCATENATE(#REF!,"_",$A89,IF($G$4="Cuaderno de Estudio","_small",CONCATENATE(IF(I89="","","n"),IF(LEFT($G$5,1)="F",".jpg",".png")))),"")</f>
        <v/>
      </c>
      <c r="G89" s="14" t="str">
        <f>IF(F89&lt;&gt;"",IF($G$4="Recurso",IF(LEFT($G$5,1)="M",VLOOKUP($G$5,'Definición técnica de imagenes'!$A$3:$G$17,5,FALSE),IF($G$5="F1",'Definición técnica de imagenes'!$E$15,'Definición técnica de imagenes'!$F$13)),'Definición técnica de imagenes'!$E$16),"")</f>
        <v/>
      </c>
      <c r="H89" s="14" t="str">
        <f>IF(AND(I89&lt;&gt;"",I89&lt;&gt;0),IF(OR(B89&lt;&gt;"",J89&lt;&gt;""),CONCATENATE(#REF!,"_",$A89,IF($G$4="Cuaderno de Estudio","_zoom",CONCATENATE("a",IF(LEFT($G$5,1)="F",".jpg",".png")))),""),"")</f>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IF(OR(B90&lt;&gt;"",J90&lt;&gt;""),CONCATENATE(#REF!,"_",$A90,IF($G$4="Cuaderno de Estudio","_small",CONCATENATE(IF(I90="","","n"),IF(LEFT($G$5,1)="F",".jpg",".png")))),"")</f>
        <v/>
      </c>
      <c r="G90" s="14" t="str">
        <f>IF(F90&lt;&gt;"",IF($G$4="Recurso",IF(LEFT($G$5,1)="M",VLOOKUP($G$5,'Definición técnica de imagenes'!$A$3:$G$17,5,FALSE),IF($G$5="F1",'Definición técnica de imagenes'!$E$15,'Definición técnica de imagenes'!$F$13)),'Definición técnica de imagenes'!$E$16),"")</f>
        <v/>
      </c>
      <c r="H90" s="14" t="str">
        <f>IF(AND(I90&lt;&gt;"",I90&lt;&gt;0),IF(OR(B90&lt;&gt;"",J90&lt;&gt;""),CONCATENATE(#REF!,"_",$A90,IF($G$4="Cuaderno de Estudio","_zoom",CONCATENATE("a",IF(LEFT($G$5,1)="F",".jpg",".png")))),""),"")</f>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IF(OR(B91&lt;&gt;"",J91&lt;&gt;""),CONCATENATE(#REF!,"_",$A91,IF($G$4="Cuaderno de Estudio","_small",CONCATENATE(IF(I91="","","n"),IF(LEFT($G$5,1)="F",".jpg",".png")))),"")</f>
        <v/>
      </c>
      <c r="G91" s="14" t="str">
        <f>IF(F91&lt;&gt;"",IF($G$4="Recurso",IF(LEFT($G$5,1)="M",VLOOKUP($G$5,'Definición técnica de imagenes'!$A$3:$G$17,5,FALSE),IF($G$5="F1",'Definición técnica de imagenes'!$E$15,'Definición técnica de imagenes'!$F$13)),'Definición técnica de imagenes'!$E$16),"")</f>
        <v/>
      </c>
      <c r="H91" s="14" t="str">
        <f>IF(AND(I91&lt;&gt;"",I91&lt;&gt;0),IF(OR(B91&lt;&gt;"",J91&lt;&gt;""),CONCATENATE(#REF!,"_",$A91,IF($G$4="Cuaderno de Estudio","_zoom",CONCATENATE("a",IF(LEFT($G$5,1)="F",".jpg",".png")))),""),"")</f>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IF(OR(B92&lt;&gt;"",J92&lt;&gt;""),CONCATENATE(#REF!,"_",$A92,IF($G$4="Cuaderno de Estudio","_small",CONCATENATE(IF(I92="","","n"),IF(LEFT($G$5,1)="F",".jpg",".png")))),"")</f>
        <v/>
      </c>
      <c r="G92" s="14" t="str">
        <f>IF(F92&lt;&gt;"",IF($G$4="Recurso",IF(LEFT($G$5,1)="M",VLOOKUP($G$5,'Definición técnica de imagenes'!$A$3:$G$17,5,FALSE),IF($G$5="F1",'Definición técnica de imagenes'!$E$15,'Definición técnica de imagenes'!$F$13)),'Definición técnica de imagenes'!$E$16),"")</f>
        <v/>
      </c>
      <c r="H92" s="14" t="str">
        <f>IF(AND(I92&lt;&gt;"",I92&lt;&gt;0),IF(OR(B92&lt;&gt;"",J92&lt;&gt;""),CONCATENATE(#REF!,"_",$A92,IF($G$4="Cuaderno de Estudio","_zoom",CONCATENATE("a",IF(LEFT($G$5,1)="F",".jpg",".png")))),""),"")</f>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IF(OR(B93&lt;&gt;"",J93&lt;&gt;""),CONCATENATE(#REF!,"_",$A93,IF($G$4="Cuaderno de Estudio","_small",CONCATENATE(IF(I93="","","n"),IF(LEFT($G$5,1)="F",".jpg",".png")))),"")</f>
        <v/>
      </c>
      <c r="G93" s="14" t="str">
        <f>IF(F93&lt;&gt;"",IF($G$4="Recurso",IF(LEFT($G$5,1)="M",VLOOKUP($G$5,'Definición técnica de imagenes'!$A$3:$G$17,5,FALSE),IF($G$5="F1",'Definición técnica de imagenes'!$E$15,'Definición técnica de imagenes'!$F$13)),'Definición técnica de imagenes'!$E$16),"")</f>
        <v/>
      </c>
      <c r="H93" s="14" t="str">
        <f>IF(AND(I93&lt;&gt;"",I93&lt;&gt;0),IF(OR(B93&lt;&gt;"",J93&lt;&gt;""),CONCATENATE(#REF!,"_",$A93,IF($G$4="Cuaderno de Estudio","_zoom",CONCATENATE("a",IF(LEFT($G$5,1)="F",".jpg",".png")))),""),"")</f>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IF(OR(B94&lt;&gt;"",J94&lt;&gt;""),CONCATENATE(#REF!,"_",$A94,IF($G$4="Cuaderno de Estudio","_small",CONCATENATE(IF(I94="","","n"),IF(LEFT($G$5,1)="F",".jpg",".png")))),"")</f>
        <v/>
      </c>
      <c r="G94" s="14" t="str">
        <f>IF(F94&lt;&gt;"",IF($G$4="Recurso",IF(LEFT($G$5,1)="M",VLOOKUP($G$5,'Definición técnica de imagenes'!$A$3:$G$17,5,FALSE),IF($G$5="F1",'Definición técnica de imagenes'!$E$15,'Definición técnica de imagenes'!$F$13)),'Definición técnica de imagenes'!$E$16),"")</f>
        <v/>
      </c>
      <c r="H94" s="14" t="str">
        <f>IF(AND(I94&lt;&gt;"",I94&lt;&gt;0),IF(OR(B94&lt;&gt;"",J94&lt;&gt;""),CONCATENATE(#REF!,"_",$A94,IF($G$4="Cuaderno de Estudio","_zoom",CONCATENATE("a",IF(LEFT($G$5,1)="F",".jpg",".png")))),""),"")</f>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IF(OR(B95&lt;&gt;"",J95&lt;&gt;""),CONCATENATE(#REF!,"_",$A95,IF($G$4="Cuaderno de Estudio","_small",CONCATENATE(IF(I95="","","n"),IF(LEFT($G$5,1)="F",".jpg",".png")))),"")</f>
        <v/>
      </c>
      <c r="G95" s="14" t="str">
        <f>IF(F95&lt;&gt;"",IF($G$4="Recurso",IF(LEFT($G$5,1)="M",VLOOKUP($G$5,'Definición técnica de imagenes'!$A$3:$G$17,5,FALSE),IF($G$5="F1",'Definición técnica de imagenes'!$E$15,'Definición técnica de imagenes'!$F$13)),'Definición técnica de imagenes'!$E$16),"")</f>
        <v/>
      </c>
      <c r="H95" s="14" t="str">
        <f>IF(AND(I95&lt;&gt;"",I95&lt;&gt;0),IF(OR(B95&lt;&gt;"",J95&lt;&gt;""),CONCATENATE(#REF!,"_",$A95,IF($G$4="Cuaderno de Estudio","_zoom",CONCATENATE("a",IF(LEFT($G$5,1)="F",".jpg",".png")))),""),"")</f>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IF(OR(B96&lt;&gt;"",J96&lt;&gt;""),CONCATENATE(#REF!,"_",$A96,IF($G$4="Cuaderno de Estudio","_small",CONCATENATE(IF(I96="","","n"),IF(LEFT($G$5,1)="F",".jpg",".png")))),"")</f>
        <v/>
      </c>
      <c r="G96" s="14" t="str">
        <f>IF(F96&lt;&gt;"",IF($G$4="Recurso",IF(LEFT($G$5,1)="M",VLOOKUP($G$5,'Definición técnica de imagenes'!$A$3:$G$17,5,FALSE),IF($G$5="F1",'Definición técnica de imagenes'!$E$15,'Definición técnica de imagenes'!$F$13)),'Definición técnica de imagenes'!$E$16),"")</f>
        <v/>
      </c>
      <c r="H96" s="14" t="str">
        <f>IF(AND(I96&lt;&gt;"",I96&lt;&gt;0),IF(OR(B96&lt;&gt;"",J96&lt;&gt;""),CONCATENATE(#REF!,"_",$A96,IF($G$4="Cuaderno de Estudio","_zoom",CONCATENATE("a",IF(LEFT($G$5,1)="F",".jpg",".png")))),""),"")</f>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IF(OR(B97&lt;&gt;"",J97&lt;&gt;""),CONCATENATE(#REF!,"_",$A97,IF($G$4="Cuaderno de Estudio","_small",CONCATENATE(IF(I97="","","n"),IF(LEFT($G$5,1)="F",".jpg",".png")))),"")</f>
        <v/>
      </c>
      <c r="G97" s="14" t="str">
        <f>IF(F97&lt;&gt;"",IF($G$4="Recurso",IF(LEFT($G$5,1)="M",VLOOKUP($G$5,'Definición técnica de imagenes'!$A$3:$G$17,5,FALSE),IF($G$5="F1",'Definición técnica de imagenes'!$E$15,'Definición técnica de imagenes'!$F$13)),'Definición técnica de imagenes'!$E$16),"")</f>
        <v/>
      </c>
      <c r="H97" s="14" t="str">
        <f>IF(AND(I97&lt;&gt;"",I97&lt;&gt;0),IF(OR(B97&lt;&gt;"",J97&lt;&gt;""),CONCATENATE(#REF!,"_",$A97,IF($G$4="Cuaderno de Estudio","_zoom",CONCATENATE("a",IF(LEFT($G$5,1)="F",".jpg",".png")))),""),"")</f>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IF(OR(B98&lt;&gt;"",J98&lt;&gt;""),CONCATENATE(#REF!,"_",$A98,IF($G$4="Cuaderno de Estudio","_small",CONCATENATE(IF(I98="","","n"),IF(LEFT($G$5,1)="F",".jpg",".png")))),"")</f>
        <v/>
      </c>
      <c r="G98" s="14" t="str">
        <f>IF(F98&lt;&gt;"",IF($G$4="Recurso",IF(LEFT($G$5,1)="M",VLOOKUP($G$5,'Definición técnica de imagenes'!$A$3:$G$17,5,FALSE),IF($G$5="F1",'Definición técnica de imagenes'!$E$15,'Definición técnica de imagenes'!$F$13)),'Definición técnica de imagenes'!$E$16),"")</f>
        <v/>
      </c>
      <c r="H98" s="14" t="str">
        <f>IF(AND(I98&lt;&gt;"",I98&lt;&gt;0),IF(OR(B98&lt;&gt;"",J98&lt;&gt;""),CONCATENATE(#REF!,"_",$A98,IF($G$4="Cuaderno de Estudio","_zoom",CONCATENATE("a",IF(LEFT($G$5,1)="F",".jpg",".png")))),""),"")</f>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IF(OR(B99&lt;&gt;"",J99&lt;&gt;""),CONCATENATE(#REF!,"_",$A99,IF($G$4="Cuaderno de Estudio","_small",CONCATENATE(IF(I99="","","n"),IF(LEFT($G$5,1)="F",".jpg",".png")))),"")</f>
        <v/>
      </c>
      <c r="G99" s="14" t="str">
        <f>IF(F99&lt;&gt;"",IF($G$4="Recurso",IF(LEFT($G$5,1)="M",VLOOKUP($G$5,'Definición técnica de imagenes'!$A$3:$G$17,5,FALSE),IF($G$5="F1",'Definición técnica de imagenes'!$E$15,'Definición técnica de imagenes'!$F$13)),'Definición técnica de imagenes'!$E$16),"")</f>
        <v/>
      </c>
      <c r="H99" s="14" t="str">
        <f>IF(AND(I99&lt;&gt;"",I99&lt;&gt;0),IF(OR(B99&lt;&gt;"",J99&lt;&gt;""),CONCATENATE(#REF!,"_",$A99,IF($G$4="Cuaderno de Estudio","_zoom",CONCATENATE("a",IF(LEFT($G$5,1)="F",".jpg",".png")))),""),"")</f>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IF(OR(B100&lt;&gt;"",J100&lt;&gt;""),CONCATENATE(#REF!,"_",$A100,IF($G$4="Cuaderno de Estudio","_small",CONCATENATE(IF(I100="","","n"),IF(LEFT($G$5,1)="F",".jpg",".png")))),"")</f>
        <v/>
      </c>
      <c r="G100" s="14" t="str">
        <f>IF(F100&lt;&gt;"",IF($G$4="Recurso",IF(LEFT($G$5,1)="M",VLOOKUP($G$5,'Definición técnica de imagenes'!$A$3:$G$17,5,FALSE),IF($G$5="F1",'Definición técnica de imagenes'!$E$15,'Definición técnica de imagenes'!$F$13)),'Definición técnica de imagenes'!$E$16),"")</f>
        <v/>
      </c>
      <c r="H100" s="14" t="str">
        <f>IF(AND(I100&lt;&gt;"",I100&lt;&gt;0),IF(OR(B100&lt;&gt;"",J100&lt;&gt;""),CONCATENATE(#REF!,"_",$A100,IF($G$4="Cuaderno de Estudio","_zoom",CONCATENATE("a",IF(LEFT($G$5,1)="F",".jpg",".png")))),""),"")</f>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IF(OR(B101&lt;&gt;"",J101&lt;&gt;""),CONCATENATE(#REF!,"_",$A101,IF($G$4="Cuaderno de Estudio","_small",CONCATENATE(IF(I101="","","n"),IF(LEFT($G$5,1)="F",".jpg",".png")))),"")</f>
        <v/>
      </c>
      <c r="G101" s="14" t="str">
        <f>IF(F101&lt;&gt;"",IF($G$4="Recurso",IF(LEFT($G$5,1)="M",VLOOKUP($G$5,'Definición técnica de imagenes'!$A$3:$G$17,5,FALSE),IF($G$5="F1",'Definición técnica de imagenes'!$E$15,'Definición técnica de imagenes'!$F$13)),'Definición técnica de imagenes'!$E$16),"")</f>
        <v/>
      </c>
      <c r="H101" s="14" t="str">
        <f>IF(AND(I101&lt;&gt;"",I101&lt;&gt;0),IF(OR(B101&lt;&gt;"",J101&lt;&gt;""),CONCATENATE(#REF!,"_",$A101,IF($G$4="Cuaderno de Estudio","_zoom",CONCATENATE("a",IF(LEFT($G$5,1)="F",".jpg",".png")))),""),"")</f>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IF(OR(B102&lt;&gt;"",J102&lt;&gt;""),CONCATENATE(#REF!,"_",$A102,IF($G$4="Cuaderno de Estudio","_small",CONCATENATE(IF(I102="","","n"),IF(LEFT($G$5,1)="F",".jpg",".png")))),"")</f>
        <v/>
      </c>
      <c r="G102" s="14" t="str">
        <f>IF(F102&lt;&gt;"",IF($G$4="Recurso",IF(LEFT($G$5,1)="M",VLOOKUP($G$5,'Definición técnica de imagenes'!$A$3:$G$17,5,FALSE),IF($G$5="F1",'Definición técnica de imagenes'!$E$15,'Definición técnica de imagenes'!$F$13)),'Definición técnica de imagenes'!$E$16),"")</f>
        <v/>
      </c>
      <c r="H102" s="14" t="str">
        <f>IF(AND(I102&lt;&gt;"",I102&lt;&gt;0),IF(OR(B102&lt;&gt;"",J102&lt;&gt;""),CONCATENATE(#REF!,"_",$A102,IF($G$4="Cuaderno de Estudio","_zoom",CONCATENATE("a",IF(LEFT($G$5,1)="F",".jpg",".png")))),""),"")</f>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IF(OR(B103&lt;&gt;"",J103&lt;&gt;""),CONCATENATE(#REF!,"_",$A103,IF($G$4="Cuaderno de Estudio","_small",CONCATENATE(IF(I103="","","n"),IF(LEFT($G$5,1)="F",".jpg",".png")))),"")</f>
        <v/>
      </c>
      <c r="G103" s="14" t="str">
        <f>IF(F103&lt;&gt;"",IF($G$4="Recurso",IF(LEFT($G$5,1)="M",VLOOKUP($G$5,'Definición técnica de imagenes'!$A$3:$G$17,5,FALSE),IF($G$5="F1",'Definición técnica de imagenes'!$E$15,'Definición técnica de imagenes'!$F$13)),'Definición técnica de imagenes'!$E$16),"")</f>
        <v/>
      </c>
      <c r="H103" s="14" t="str">
        <f>IF(AND(I103&lt;&gt;"",I103&lt;&gt;0),IF(OR(B103&lt;&gt;"",J103&lt;&gt;""),CONCATENATE(#REF!,"_",$A103,IF($G$4="Cuaderno de Estudio","_zoom",CONCATENATE("a",IF(LEFT($G$5,1)="F",".jpg",".png")))),""),"")</f>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IF(OR(B104&lt;&gt;"",J104&lt;&gt;""),CONCATENATE(#REF!,"_",$A104,IF($G$4="Cuaderno de Estudio","_small",CONCATENATE(IF(I104="","","n"),IF(LEFT($G$5,1)="F",".jpg",".png")))),"")</f>
        <v/>
      </c>
      <c r="G104" s="14" t="str">
        <f>IF(F104&lt;&gt;"",IF($G$4="Recurso",IF(LEFT($G$5,1)="M",VLOOKUP($G$5,'Definición técnica de imagenes'!$A$3:$G$17,5,FALSE),IF($G$5="F1",'Definición técnica de imagenes'!$E$15,'Definición técnica de imagenes'!$F$13)),'Definición técnica de imagenes'!$E$16),"")</f>
        <v/>
      </c>
      <c r="H104" s="14" t="str">
        <f>IF(AND(I104&lt;&gt;"",I104&lt;&gt;0),IF(OR(B104&lt;&gt;"",J104&lt;&gt;""),CONCATENATE(#REF!,"_",$A104,IF($G$4="Cuaderno de Estudio","_zoom",CONCATENATE("a",IF(LEFT($G$5,1)="F",".jpg",".png")))),""),"")</f>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IF(OR(B105&lt;&gt;"",J105&lt;&gt;""),CONCATENATE(#REF!,"_",$A105,IF($G$4="Cuaderno de Estudio","_small",CONCATENATE(IF(I105="","","n"),IF(LEFT($G$5,1)="F",".jpg",".png")))),"")</f>
        <v/>
      </c>
      <c r="G105" s="14" t="str">
        <f>IF(F105&lt;&gt;"",IF($G$4="Recurso",IF(LEFT($G$5,1)="M",VLOOKUP($G$5,'Definición técnica de imagenes'!$A$3:$G$17,5,FALSE),IF($G$5="F1",'Definición técnica de imagenes'!$E$15,'Definición técnica de imagenes'!$F$13)),'Definición técnica de imagenes'!$E$16),"")</f>
        <v/>
      </c>
      <c r="H105" s="14" t="str">
        <f>IF(AND(I105&lt;&gt;"",I105&lt;&gt;0),IF(OR(B105&lt;&gt;"",J105&lt;&gt;""),CONCATENATE(#REF!,"_",$A105,IF($G$4="Cuaderno de Estudio","_zoom",CONCATENATE("a",IF(LEFT($G$5,1)="F",".jpg",".png")))),""),"")</f>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IF(OR(B106&lt;&gt;"",J106&lt;&gt;""),CONCATENATE(#REF!,"_",$A106,IF($G$4="Cuaderno de Estudio","_small",CONCATENATE(IF(I106="","","n"),IF(LEFT($G$5,1)="F",".jpg",".png")))),"")</f>
        <v/>
      </c>
      <c r="G106" s="14" t="str">
        <f>IF(F106&lt;&gt;"",IF($G$4="Recurso",IF(LEFT($G$5,1)="M",VLOOKUP($G$5,'Definición técnica de imagenes'!$A$3:$G$17,5,FALSE),IF($G$5="F1",'Definición técnica de imagenes'!$E$15,'Definición técnica de imagenes'!$F$13)),'Definición técnica de imagenes'!$E$16),"")</f>
        <v/>
      </c>
      <c r="H106" s="14" t="str">
        <f>IF(AND(I106&lt;&gt;"",I106&lt;&gt;0),IF(OR(B106&lt;&gt;"",J106&lt;&gt;""),CONCATENATE(#REF!,"_",$A106,IF($G$4="Cuaderno de Estudio","_zoom",CONCATENATE("a",IF(LEFT($G$5,1)="F",".jpg",".png")))),""),"")</f>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IF(OR(B107&lt;&gt;"",J107&lt;&gt;""),CONCATENATE(#REF!,"_",$A107,IF($G$4="Cuaderno de Estudio","_small",CONCATENATE(IF(I107="","","n"),IF(LEFT($G$5,1)="F",".jpg",".png")))),"")</f>
        <v/>
      </c>
      <c r="G107" s="14" t="str">
        <f>IF(F107&lt;&gt;"",IF($G$4="Recurso",IF(LEFT($G$5,1)="M",VLOOKUP($G$5,'Definición técnica de imagenes'!$A$3:$G$17,5,FALSE),IF($G$5="F1",'Definición técnica de imagenes'!$E$15,'Definición técnica de imagenes'!$F$13)),'Definición técnica de imagenes'!$E$16),"")</f>
        <v/>
      </c>
      <c r="H107" s="14" t="str">
        <f>IF(AND(I107&lt;&gt;"",I107&lt;&gt;0),IF(OR(B107&lt;&gt;"",J107&lt;&gt;""),CONCATENATE(#REF!,"_",$A107,IF($G$4="Cuaderno de Estudio","_zoom",CONCATENATE("a",IF(LEFT($G$5,1)="F",".jpg",".png")))),""),"")</f>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IF(OR(B108&lt;&gt;"",J108&lt;&gt;""),CONCATENATE(#REF!,"_",$A108,IF($G$4="Cuaderno de Estudio","_small",CONCATENATE(IF(I108="","","n"),IF(LEFT($G$5,1)="F",".jpg",".png")))),"")</f>
        <v/>
      </c>
      <c r="G108" s="14" t="str">
        <f>IF(F108&lt;&gt;"",IF($G$4="Recurso",IF(LEFT($G$5,1)="M",VLOOKUP($G$5,'Definición técnica de imagenes'!$A$3:$G$17,5,FALSE),IF($G$5="F1",'Definición técnica de imagenes'!$E$15,'Definición técnica de imagenes'!$F$13)),'Definición técnica de imagenes'!$E$16),"")</f>
        <v/>
      </c>
      <c r="H108" s="14" t="str">
        <f>IF(AND(I108&lt;&gt;"",I108&lt;&gt;0),IF(OR(B108&lt;&gt;"",J108&lt;&gt;""),CONCATENATE(#REF!,"_",$A108,IF($G$4="Cuaderno de Estudio","_zoom",CONCATENATE("a",IF(LEFT($G$5,1)="F",".jpg",".png")))),""),"")</f>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1" r:id="rId1"/>
    <hyperlink ref="B15" r:id="rId2"/>
    <hyperlink ref="B16" r:id="rId3"/>
  </hyperlinks>
  <pageMargins left="0.75" right="0.75" top="1" bottom="1" header="0.5" footer="0.5"/>
  <pageSetup orientation="portrait" horizontalDpi="4294967292" verticalDpi="4294967292"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9" workbookViewId="0">
      <selection activeCell="B18" sqref="B18"/>
    </sheetView>
  </sheetViews>
  <sheetFormatPr baseColWidth="10" defaultRowHeight="15.75" x14ac:dyDescent="0.25"/>
  <cols>
    <col min="1" max="1" width="72.25" style="32" customWidth="1"/>
    <col min="2" max="2" width="11" style="32"/>
    <col min="3" max="3" width="13.875" style="32" customWidth="1"/>
    <col min="4" max="4" width="11.375" style="32" customWidth="1"/>
    <col min="5" max="7" width="11" style="32"/>
    <col min="8" max="11" width="11" style="32" hidden="1" customWidth="1"/>
    <col min="12" max="16384" width="11" style="32"/>
  </cols>
  <sheetData>
    <row r="1" spans="1:11" ht="16.5" thickBot="1" x14ac:dyDescent="0.3">
      <c r="A1" s="99" t="s">
        <v>38</v>
      </c>
      <c r="B1" s="100"/>
      <c r="C1" s="100"/>
      <c r="D1" s="100"/>
      <c r="E1" s="100"/>
      <c r="F1" s="101"/>
    </row>
    <row r="2" spans="1:11" x14ac:dyDescent="0.25">
      <c r="A2" s="40" t="s">
        <v>42</v>
      </c>
      <c r="B2" s="41"/>
      <c r="C2" s="102" t="s">
        <v>13</v>
      </c>
      <c r="D2" s="103"/>
      <c r="E2" s="104"/>
      <c r="F2" s="42"/>
    </row>
    <row r="3" spans="1:11" ht="63" x14ac:dyDescent="0.25">
      <c r="A3" s="43" t="s">
        <v>43</v>
      </c>
      <c r="B3" s="41"/>
      <c r="C3" s="108" t="s">
        <v>14</v>
      </c>
      <c r="D3" s="109"/>
      <c r="E3" s="110"/>
      <c r="F3" s="42"/>
      <c r="H3" s="32" t="s">
        <v>18</v>
      </c>
      <c r="I3" s="32" t="s">
        <v>19</v>
      </c>
      <c r="J3" s="32" t="s">
        <v>20</v>
      </c>
      <c r="K3" s="32" t="s">
        <v>52</v>
      </c>
    </row>
    <row r="4" spans="1:11" ht="31.5" x14ac:dyDescent="0.25">
      <c r="A4" s="40" t="s">
        <v>44</v>
      </c>
      <c r="B4" s="41"/>
      <c r="C4" s="36" t="s">
        <v>15</v>
      </c>
      <c r="D4" s="35" t="s">
        <v>16</v>
      </c>
      <c r="E4" s="39" t="s">
        <v>17</v>
      </c>
      <c r="F4" s="42"/>
      <c r="H4" s="32" t="s">
        <v>21</v>
      </c>
      <c r="I4" s="32" t="s">
        <v>25</v>
      </c>
      <c r="J4" s="32">
        <v>1</v>
      </c>
      <c r="K4" s="32">
        <v>1</v>
      </c>
    </row>
    <row r="5" spans="1:11" ht="79.5" thickBot="1" x14ac:dyDescent="0.3">
      <c r="A5" s="43" t="s">
        <v>45</v>
      </c>
      <c r="B5" s="41"/>
      <c r="C5" s="38" t="s">
        <v>35</v>
      </c>
      <c r="D5" s="111" t="str">
        <f>CONCATENATE(H21,"_",I21,"_",J21,"_CO")</f>
        <v>CN_10_02_CO</v>
      </c>
      <c r="E5" s="112"/>
      <c r="F5" s="42"/>
      <c r="H5" s="32" t="s">
        <v>22</v>
      </c>
      <c r="I5" s="32" t="s">
        <v>26</v>
      </c>
      <c r="J5" s="32">
        <v>2</v>
      </c>
      <c r="K5" s="32">
        <v>2</v>
      </c>
    </row>
    <row r="6" spans="1:11" ht="32.25" thickBot="1" x14ac:dyDescent="0.3">
      <c r="A6" s="40" t="s">
        <v>10</v>
      </c>
      <c r="B6" s="41"/>
      <c r="C6" s="41"/>
      <c r="D6" s="41"/>
      <c r="E6" s="41"/>
      <c r="F6" s="42"/>
      <c r="H6" s="32" t="s">
        <v>23</v>
      </c>
      <c r="I6" s="32" t="s">
        <v>27</v>
      </c>
      <c r="J6" s="32">
        <v>3</v>
      </c>
      <c r="K6" s="32">
        <v>3</v>
      </c>
    </row>
    <row r="7" spans="1:11" ht="48" thickBot="1" x14ac:dyDescent="0.3">
      <c r="A7" s="43" t="s">
        <v>11</v>
      </c>
      <c r="B7" s="41"/>
      <c r="C7" s="72" t="s">
        <v>127</v>
      </c>
      <c r="D7" s="97" t="str">
        <f>CONCATENATE("SolicitudGrafica_",D5,".xls")</f>
        <v>SolicitudGrafica_CN_10_02_CO.xls</v>
      </c>
      <c r="E7" s="97"/>
      <c r="F7" s="98"/>
      <c r="H7" s="32" t="s">
        <v>24</v>
      </c>
      <c r="I7" s="32" t="s">
        <v>28</v>
      </c>
      <c r="J7" s="32">
        <v>4</v>
      </c>
      <c r="K7" s="32">
        <v>4</v>
      </c>
    </row>
    <row r="8" spans="1:11" ht="47.25" x14ac:dyDescent="0.25">
      <c r="A8" s="43" t="s">
        <v>53</v>
      </c>
      <c r="B8" s="41"/>
      <c r="C8" s="41"/>
      <c r="D8" s="41"/>
      <c r="E8" s="41"/>
      <c r="F8" s="42"/>
      <c r="I8" s="32" t="s">
        <v>29</v>
      </c>
      <c r="J8" s="32">
        <v>5</v>
      </c>
      <c r="K8" s="32">
        <v>5</v>
      </c>
    </row>
    <row r="9" spans="1:11" ht="47.25" x14ac:dyDescent="0.25">
      <c r="A9" s="43" t="s">
        <v>12</v>
      </c>
      <c r="B9" s="41"/>
      <c r="C9" s="41"/>
      <c r="D9" s="41"/>
      <c r="E9" s="41"/>
      <c r="F9" s="42"/>
      <c r="I9" s="32" t="s">
        <v>30</v>
      </c>
      <c r="J9" s="32">
        <v>6</v>
      </c>
      <c r="K9" s="32">
        <v>6</v>
      </c>
    </row>
    <row r="10" spans="1:11" ht="32.25" thickBot="1" x14ac:dyDescent="0.3">
      <c r="A10" s="44" t="s">
        <v>36</v>
      </c>
      <c r="B10" s="45"/>
      <c r="C10" s="45"/>
      <c r="D10" s="45"/>
      <c r="E10" s="45"/>
      <c r="F10" s="46"/>
      <c r="I10" s="32" t="s">
        <v>31</v>
      </c>
      <c r="J10" s="32">
        <v>7</v>
      </c>
      <c r="K10" s="32">
        <v>7</v>
      </c>
    </row>
    <row r="11" spans="1:11" x14ac:dyDescent="0.25">
      <c r="I11" s="32" t="s">
        <v>32</v>
      </c>
      <c r="J11" s="32">
        <v>8</v>
      </c>
      <c r="K11" s="32">
        <v>8</v>
      </c>
    </row>
    <row r="12" spans="1:11" ht="16.5" thickBot="1" x14ac:dyDescent="0.3">
      <c r="I12" s="32" t="s">
        <v>37</v>
      </c>
      <c r="J12" s="32">
        <v>9</v>
      </c>
      <c r="K12" s="32">
        <v>9</v>
      </c>
    </row>
    <row r="13" spans="1:11" x14ac:dyDescent="0.25">
      <c r="A13" s="99" t="s">
        <v>41</v>
      </c>
      <c r="B13" s="100"/>
      <c r="C13" s="100"/>
      <c r="D13" s="100"/>
      <c r="E13" s="100"/>
      <c r="F13" s="101"/>
      <c r="I13" s="32" t="s">
        <v>33</v>
      </c>
      <c r="J13" s="32">
        <v>10</v>
      </c>
      <c r="K13" s="32">
        <v>10</v>
      </c>
    </row>
    <row r="14" spans="1:11" ht="16.5" thickBot="1" x14ac:dyDescent="0.3">
      <c r="A14" s="43"/>
      <c r="B14" s="41"/>
      <c r="C14" s="41"/>
      <c r="D14" s="41"/>
      <c r="E14" s="41"/>
      <c r="F14" s="42"/>
      <c r="I14" s="32" t="s">
        <v>34</v>
      </c>
      <c r="J14" s="32">
        <v>11</v>
      </c>
      <c r="K14" s="32">
        <v>11</v>
      </c>
    </row>
    <row r="15" spans="1:11" x14ac:dyDescent="0.25">
      <c r="A15" s="40" t="s">
        <v>46</v>
      </c>
      <c r="B15" s="41"/>
      <c r="C15" s="102" t="s">
        <v>49</v>
      </c>
      <c r="D15" s="103"/>
      <c r="E15" s="103"/>
      <c r="F15" s="104"/>
      <c r="J15" s="32">
        <v>12</v>
      </c>
      <c r="K15" s="32">
        <v>12</v>
      </c>
    </row>
    <row r="16" spans="1:11" ht="67.150000000000006" customHeight="1" x14ac:dyDescent="0.25">
      <c r="A16" s="43" t="s">
        <v>47</v>
      </c>
      <c r="B16" s="41"/>
      <c r="C16" s="36" t="s">
        <v>15</v>
      </c>
      <c r="D16" s="35" t="s">
        <v>16</v>
      </c>
      <c r="E16" s="35" t="s">
        <v>17</v>
      </c>
      <c r="F16" s="37" t="s">
        <v>50</v>
      </c>
      <c r="J16" s="32">
        <v>13</v>
      </c>
      <c r="K16" s="32">
        <v>13</v>
      </c>
    </row>
    <row r="17" spans="1:11" ht="32.1" customHeight="1" thickBot="1" x14ac:dyDescent="0.3">
      <c r="A17" s="40" t="s">
        <v>44</v>
      </c>
      <c r="B17" s="41"/>
      <c r="C17" s="38" t="s">
        <v>35</v>
      </c>
      <c r="D17" s="105" t="str">
        <f>CONCATENATE(H21,"_",I21,"_",J21,"_",K45)</f>
        <v>CN_10_02_REC10</v>
      </c>
      <c r="E17" s="106"/>
      <c r="F17" s="107"/>
      <c r="J17" s="32">
        <v>14</v>
      </c>
      <c r="K17" s="32">
        <v>14</v>
      </c>
    </row>
    <row r="18" spans="1:11" ht="79.5" thickBot="1" x14ac:dyDescent="0.3">
      <c r="A18" s="43" t="s">
        <v>48</v>
      </c>
      <c r="B18" s="41"/>
      <c r="C18" s="72" t="s">
        <v>128</v>
      </c>
      <c r="D18" s="97" t="str">
        <f>CONCATENATE("SolicitudGrafica_",D17,".xls")</f>
        <v>SolicitudGrafica_CN_10_02_REC10.xls</v>
      </c>
      <c r="E18" s="97"/>
      <c r="F18" s="98"/>
      <c r="J18" s="32">
        <v>15</v>
      </c>
      <c r="K18" s="32">
        <v>15</v>
      </c>
    </row>
    <row r="19" spans="1:11" x14ac:dyDescent="0.25">
      <c r="A19" s="40" t="s">
        <v>10</v>
      </c>
      <c r="B19" s="41"/>
      <c r="C19" s="41"/>
      <c r="D19" s="41"/>
      <c r="E19" s="41"/>
      <c r="F19" s="42"/>
      <c r="H19" s="32">
        <v>3</v>
      </c>
      <c r="J19" s="32">
        <v>16</v>
      </c>
      <c r="K19" s="32">
        <v>16</v>
      </c>
    </row>
    <row r="20" spans="1:11" ht="63.75" thickBot="1" x14ac:dyDescent="0.3">
      <c r="A20" s="44" t="s">
        <v>51</v>
      </c>
      <c r="B20" s="45"/>
      <c r="C20" s="45"/>
      <c r="D20" s="45"/>
      <c r="E20" s="45"/>
      <c r="F20" s="46"/>
      <c r="H20" s="32">
        <v>2</v>
      </c>
      <c r="I20" s="32">
        <v>8</v>
      </c>
      <c r="J20" s="32">
        <v>2</v>
      </c>
      <c r="K20" s="32">
        <v>17</v>
      </c>
    </row>
    <row r="21" spans="1:11" x14ac:dyDescent="0.25">
      <c r="H21" s="32" t="str">
        <f>IF(INDEX(H4:H7,H20)=H4,"MA",IF(INDEX(H4:H7,H20)=H5,"CN",IF(INDEX(H4:H7,H20)=H6,"CS",IF(INDEX(H4:H7,H20)=H7,"LE"))))</f>
        <v>CN</v>
      </c>
      <c r="I21" s="32" t="str">
        <f>CONCATENATE(IF((I20+2)&lt;10,"0",""),I20+2)</f>
        <v>10</v>
      </c>
      <c r="J21" s="32" t="str">
        <f>CONCATENATE(IF(J20&lt;10,"0",""),J20)</f>
        <v>02</v>
      </c>
      <c r="K21" s="32">
        <v>18</v>
      </c>
    </row>
    <row r="22" spans="1:11" x14ac:dyDescent="0.25">
      <c r="K22" s="32">
        <v>19</v>
      </c>
    </row>
    <row r="23" spans="1:11" x14ac:dyDescent="0.25">
      <c r="K23" s="32">
        <v>20</v>
      </c>
    </row>
    <row r="24" spans="1:11" x14ac:dyDescent="0.25">
      <c r="K24" s="32">
        <v>21</v>
      </c>
    </row>
    <row r="25" spans="1:11" x14ac:dyDescent="0.25">
      <c r="K25" s="32">
        <v>22</v>
      </c>
    </row>
    <row r="26" spans="1:11" x14ac:dyDescent="0.25">
      <c r="K26" s="32">
        <v>23</v>
      </c>
    </row>
    <row r="27" spans="1:11" x14ac:dyDescent="0.25">
      <c r="K27" s="32">
        <v>24</v>
      </c>
    </row>
    <row r="28" spans="1:11" x14ac:dyDescent="0.25">
      <c r="K28" s="32">
        <v>25</v>
      </c>
    </row>
    <row r="29" spans="1:11" x14ac:dyDescent="0.25">
      <c r="K29" s="32">
        <v>26</v>
      </c>
    </row>
    <row r="30" spans="1:11" x14ac:dyDescent="0.25">
      <c r="K30" s="32">
        <v>27</v>
      </c>
    </row>
    <row r="31" spans="1:11" x14ac:dyDescent="0.25">
      <c r="K31" s="32">
        <v>28</v>
      </c>
    </row>
    <row r="32" spans="1:11" x14ac:dyDescent="0.25">
      <c r="K32" s="32">
        <v>29</v>
      </c>
    </row>
    <row r="33" spans="11:11" x14ac:dyDescent="0.25">
      <c r="K33" s="32">
        <v>30</v>
      </c>
    </row>
    <row r="34" spans="11:11" x14ac:dyDescent="0.25">
      <c r="K34" s="32">
        <v>31</v>
      </c>
    </row>
    <row r="35" spans="11:11" x14ac:dyDescent="0.25">
      <c r="K35" s="32">
        <v>32</v>
      </c>
    </row>
    <row r="36" spans="11:11" x14ac:dyDescent="0.25">
      <c r="K36" s="32">
        <v>33</v>
      </c>
    </row>
    <row r="37" spans="11:11" x14ac:dyDescent="0.25">
      <c r="K37" s="32">
        <v>34</v>
      </c>
    </row>
    <row r="38" spans="11:11" x14ac:dyDescent="0.25">
      <c r="K38" s="32">
        <v>35</v>
      </c>
    </row>
    <row r="39" spans="11:11" x14ac:dyDescent="0.25">
      <c r="K39" s="32">
        <v>36</v>
      </c>
    </row>
    <row r="40" spans="11:11" x14ac:dyDescent="0.25">
      <c r="K40" s="32">
        <v>37</v>
      </c>
    </row>
    <row r="41" spans="11:11" x14ac:dyDescent="0.25">
      <c r="K41" s="32">
        <v>38</v>
      </c>
    </row>
    <row r="42" spans="11:11" x14ac:dyDescent="0.25">
      <c r="K42" s="32">
        <v>39</v>
      </c>
    </row>
    <row r="43" spans="11:11" x14ac:dyDescent="0.25">
      <c r="K43" s="32">
        <v>40</v>
      </c>
    </row>
    <row r="44" spans="11:11" x14ac:dyDescent="0.25">
      <c r="K44" s="32">
        <v>1</v>
      </c>
    </row>
    <row r="45" spans="11:11" x14ac:dyDescent="0.25">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D1" zoomScale="125" zoomScaleNormal="125" zoomScalePageLayoutView="125" workbookViewId="0">
      <pane ySplit="2" topLeftCell="A3" activePane="bottomLeft" state="frozen"/>
      <selection pane="bottomLeft" activeCell="H3" sqref="H3"/>
    </sheetView>
  </sheetViews>
  <sheetFormatPr baseColWidth="10" defaultColWidth="10.875" defaultRowHeight="15.75" x14ac:dyDescent="0.25"/>
  <cols>
    <col min="1" max="1" width="21" style="32" customWidth="1"/>
    <col min="2" max="2" width="22.25" style="32" customWidth="1"/>
    <col min="3" max="3" width="17.375" style="32" customWidth="1"/>
    <col min="4" max="4" width="10.875" style="32"/>
    <col min="5" max="5" width="11.75" style="32" customWidth="1"/>
    <col min="6" max="6" width="12.75" style="32" customWidth="1"/>
    <col min="7" max="7" width="11" style="32" customWidth="1"/>
    <col min="8" max="8" width="24.5" style="32" customWidth="1"/>
    <col min="9" max="9" width="22.25" style="32" customWidth="1"/>
    <col min="10" max="10" width="20.75" style="32" customWidth="1"/>
    <col min="11" max="11" width="44.5" style="32" customWidth="1"/>
    <col min="12" max="16384" width="10.875" style="32"/>
  </cols>
  <sheetData>
    <row r="1" spans="1:11" x14ac:dyDescent="0.25">
      <c r="A1" s="113" t="s">
        <v>56</v>
      </c>
      <c r="B1" s="113" t="s">
        <v>63</v>
      </c>
      <c r="C1" s="113" t="s">
        <v>64</v>
      </c>
      <c r="D1" s="113" t="s">
        <v>5</v>
      </c>
      <c r="E1" s="113" t="s">
        <v>65</v>
      </c>
      <c r="F1" s="113" t="s">
        <v>66</v>
      </c>
      <c r="G1" s="113" t="s">
        <v>67</v>
      </c>
      <c r="H1" s="114" t="s">
        <v>68</v>
      </c>
      <c r="I1" s="114"/>
      <c r="J1" s="114"/>
    </row>
    <row r="2" spans="1:11" x14ac:dyDescent="0.25">
      <c r="A2" s="113"/>
      <c r="B2" s="113"/>
      <c r="C2" s="113"/>
      <c r="D2" s="113"/>
      <c r="E2" s="113"/>
      <c r="F2" s="113"/>
      <c r="G2" s="113"/>
      <c r="H2" s="51" t="s">
        <v>65</v>
      </c>
      <c r="I2" s="51" t="s">
        <v>66</v>
      </c>
      <c r="J2" s="51" t="s">
        <v>67</v>
      </c>
    </row>
    <row r="3" spans="1:11" s="53" customFormat="1" x14ac:dyDescent="0.25">
      <c r="A3" s="52" t="s">
        <v>69</v>
      </c>
      <c r="B3" s="52" t="s">
        <v>70</v>
      </c>
      <c r="C3" s="52" t="s">
        <v>71</v>
      </c>
      <c r="D3" s="52" t="s">
        <v>72</v>
      </c>
      <c r="E3" s="52" t="s">
        <v>73</v>
      </c>
      <c r="F3" s="52"/>
      <c r="G3" s="52"/>
      <c r="H3" s="52" t="s">
        <v>130</v>
      </c>
      <c r="I3" s="52"/>
      <c r="J3" s="52"/>
    </row>
    <row r="4" spans="1:11" s="53" customFormat="1" x14ac:dyDescent="0.25">
      <c r="A4" s="54" t="s">
        <v>57</v>
      </c>
      <c r="B4" s="54" t="s">
        <v>74</v>
      </c>
      <c r="C4" s="54" t="s">
        <v>71</v>
      </c>
      <c r="D4" s="54" t="s">
        <v>72</v>
      </c>
      <c r="E4" s="54" t="s">
        <v>75</v>
      </c>
      <c r="F4" s="54" t="s">
        <v>76</v>
      </c>
      <c r="G4" s="54"/>
      <c r="H4" s="54" t="s">
        <v>131</v>
      </c>
      <c r="I4" s="54" t="s">
        <v>133</v>
      </c>
      <c r="J4" s="54"/>
    </row>
    <row r="5" spans="1:11" s="53" customFormat="1" x14ac:dyDescent="0.25">
      <c r="A5" s="55" t="s">
        <v>77</v>
      </c>
      <c r="B5" s="54" t="s">
        <v>78</v>
      </c>
      <c r="C5" s="54" t="s">
        <v>71</v>
      </c>
      <c r="D5" s="54" t="s">
        <v>72</v>
      </c>
      <c r="E5" s="54" t="s">
        <v>75</v>
      </c>
      <c r="F5" s="54" t="s">
        <v>76</v>
      </c>
      <c r="G5" s="56"/>
      <c r="H5" s="54" t="s">
        <v>131</v>
      </c>
      <c r="I5" s="54" t="s">
        <v>133</v>
      </c>
      <c r="J5" s="56"/>
    </row>
    <row r="6" spans="1:11" s="53" customFormat="1" x14ac:dyDescent="0.25">
      <c r="A6" s="54" t="s">
        <v>58</v>
      </c>
      <c r="B6" s="54" t="s">
        <v>79</v>
      </c>
      <c r="C6" s="54" t="s">
        <v>71</v>
      </c>
      <c r="D6" s="54" t="s">
        <v>72</v>
      </c>
      <c r="E6" s="54" t="s">
        <v>75</v>
      </c>
      <c r="F6" s="54" t="s">
        <v>76</v>
      </c>
      <c r="G6" s="54" t="s">
        <v>73</v>
      </c>
      <c r="H6" s="54" t="s">
        <v>131</v>
      </c>
      <c r="I6" s="54" t="s">
        <v>133</v>
      </c>
      <c r="J6" s="54" t="s">
        <v>134</v>
      </c>
    </row>
    <row r="7" spans="1:11" s="53" customFormat="1" ht="25.5" x14ac:dyDescent="0.25">
      <c r="A7" s="54" t="s">
        <v>80</v>
      </c>
      <c r="B7" s="54" t="s">
        <v>81</v>
      </c>
      <c r="C7" s="54" t="s">
        <v>71</v>
      </c>
      <c r="D7" s="54" t="s">
        <v>72</v>
      </c>
      <c r="E7" s="54" t="s">
        <v>75</v>
      </c>
      <c r="F7" s="54" t="s">
        <v>76</v>
      </c>
      <c r="G7" s="54"/>
      <c r="H7" s="54" t="s">
        <v>131</v>
      </c>
      <c r="I7" s="54" t="s">
        <v>133</v>
      </c>
      <c r="J7" s="54"/>
    </row>
    <row r="8" spans="1:11" s="53" customFormat="1" ht="25.5" x14ac:dyDescent="0.25">
      <c r="A8" s="54" t="s">
        <v>82</v>
      </c>
      <c r="B8" s="54" t="s">
        <v>83</v>
      </c>
      <c r="C8" s="54" t="s">
        <v>71</v>
      </c>
      <c r="D8" s="54" t="s">
        <v>72</v>
      </c>
      <c r="E8" s="54" t="s">
        <v>75</v>
      </c>
      <c r="F8" s="54" t="s">
        <v>76</v>
      </c>
      <c r="G8" s="54"/>
      <c r="H8" s="54" t="s">
        <v>131</v>
      </c>
      <c r="I8" s="54" t="s">
        <v>133</v>
      </c>
      <c r="J8" s="54"/>
    </row>
    <row r="9" spans="1:11" s="53" customFormat="1" x14ac:dyDescent="0.25">
      <c r="A9" s="54" t="s">
        <v>84</v>
      </c>
      <c r="B9" s="54" t="s">
        <v>85</v>
      </c>
      <c r="C9" s="54" t="s">
        <v>71</v>
      </c>
      <c r="D9" s="54" t="s">
        <v>72</v>
      </c>
      <c r="E9" s="54" t="s">
        <v>75</v>
      </c>
      <c r="F9" s="54" t="s">
        <v>76</v>
      </c>
      <c r="G9" s="54"/>
      <c r="H9" s="54" t="s">
        <v>131</v>
      </c>
      <c r="I9" s="54" t="s">
        <v>133</v>
      </c>
      <c r="J9" s="54"/>
    </row>
    <row r="10" spans="1:11" s="53" customFormat="1" x14ac:dyDescent="0.25">
      <c r="A10" s="54" t="s">
        <v>86</v>
      </c>
      <c r="B10" s="54" t="s">
        <v>87</v>
      </c>
      <c r="C10" s="54" t="s">
        <v>71</v>
      </c>
      <c r="D10" s="54" t="s">
        <v>72</v>
      </c>
      <c r="E10" s="54" t="s">
        <v>88</v>
      </c>
      <c r="F10" s="54"/>
      <c r="G10" s="54"/>
      <c r="H10" s="54" t="s">
        <v>130</v>
      </c>
      <c r="I10" s="54" t="s">
        <v>133</v>
      </c>
      <c r="J10" s="54"/>
    </row>
    <row r="11" spans="1:11" s="53" customFormat="1" ht="25.5" x14ac:dyDescent="0.25">
      <c r="A11" s="54" t="s">
        <v>89</v>
      </c>
      <c r="B11" s="54" t="s">
        <v>90</v>
      </c>
      <c r="C11" s="54" t="s">
        <v>71</v>
      </c>
      <c r="D11" s="54" t="s">
        <v>72</v>
      </c>
      <c r="E11" s="54" t="s">
        <v>75</v>
      </c>
      <c r="F11" s="54" t="s">
        <v>76</v>
      </c>
      <c r="G11" s="54"/>
      <c r="H11" s="54" t="s">
        <v>131</v>
      </c>
      <c r="I11" s="54" t="s">
        <v>133</v>
      </c>
      <c r="J11" s="54"/>
    </row>
    <row r="12" spans="1:11" s="53" customFormat="1" x14ac:dyDescent="0.25">
      <c r="A12" s="54" t="s">
        <v>91</v>
      </c>
      <c r="B12" s="54" t="s">
        <v>92</v>
      </c>
      <c r="C12" s="54" t="s">
        <v>71</v>
      </c>
      <c r="D12" s="54" t="s">
        <v>72</v>
      </c>
      <c r="E12" s="54" t="s">
        <v>75</v>
      </c>
      <c r="F12" s="54" t="s">
        <v>76</v>
      </c>
      <c r="G12" s="54"/>
      <c r="H12" s="54" t="s">
        <v>131</v>
      </c>
      <c r="I12" s="54" t="s">
        <v>133</v>
      </c>
      <c r="J12" s="54"/>
    </row>
    <row r="13" spans="1:11" ht="63" x14ac:dyDescent="0.25">
      <c r="A13" s="57" t="s">
        <v>93</v>
      </c>
      <c r="B13" s="57" t="s">
        <v>94</v>
      </c>
      <c r="C13" s="54" t="s">
        <v>71</v>
      </c>
      <c r="D13" s="58" t="s">
        <v>95</v>
      </c>
      <c r="E13" s="58"/>
      <c r="F13" s="59" t="s">
        <v>125</v>
      </c>
      <c r="G13" s="57"/>
      <c r="H13" s="54"/>
      <c r="I13" s="54" t="s">
        <v>130</v>
      </c>
      <c r="J13" s="57"/>
      <c r="K13" s="32" t="s">
        <v>96</v>
      </c>
    </row>
    <row r="14" spans="1:11" x14ac:dyDescent="0.25">
      <c r="A14" s="57" t="s">
        <v>97</v>
      </c>
      <c r="B14" s="57" t="s">
        <v>98</v>
      </c>
      <c r="C14" s="54" t="s">
        <v>71</v>
      </c>
      <c r="D14" s="58" t="s">
        <v>72</v>
      </c>
      <c r="E14" s="58"/>
      <c r="F14" s="59" t="s">
        <v>126</v>
      </c>
      <c r="G14" s="57"/>
      <c r="H14" s="54"/>
      <c r="I14" s="54" t="s">
        <v>130</v>
      </c>
      <c r="J14" s="57"/>
    </row>
    <row r="15" spans="1:11" ht="31.5" x14ac:dyDescent="0.25">
      <c r="A15" s="57" t="s">
        <v>99</v>
      </c>
      <c r="B15" s="57" t="s">
        <v>100</v>
      </c>
      <c r="C15" s="54" t="s">
        <v>101</v>
      </c>
      <c r="D15" s="57" t="s">
        <v>95</v>
      </c>
      <c r="E15" s="57" t="s">
        <v>124</v>
      </c>
      <c r="F15" s="57"/>
      <c r="G15" s="57"/>
      <c r="H15" s="54" t="s">
        <v>130</v>
      </c>
      <c r="I15" s="57"/>
      <c r="J15" s="57"/>
      <c r="K15" s="32" t="s">
        <v>102</v>
      </c>
    </row>
    <row r="16" spans="1:11" ht="94.5" x14ac:dyDescent="0.25">
      <c r="A16" s="59" t="s">
        <v>103</v>
      </c>
      <c r="B16" s="59"/>
      <c r="C16" s="55" t="s">
        <v>101</v>
      </c>
      <c r="D16" s="59" t="s">
        <v>104</v>
      </c>
      <c r="E16" s="58" t="s">
        <v>122</v>
      </c>
      <c r="F16" s="58" t="s">
        <v>123</v>
      </c>
      <c r="G16" s="58"/>
      <c r="H16" s="59" t="s">
        <v>132</v>
      </c>
      <c r="I16" s="59" t="s">
        <v>135</v>
      </c>
      <c r="J16" s="58"/>
      <c r="K16" s="60" t="s">
        <v>105</v>
      </c>
    </row>
    <row r="17" spans="1:11" ht="25.5" x14ac:dyDescent="0.25">
      <c r="A17" s="54" t="s">
        <v>106</v>
      </c>
      <c r="B17" s="54"/>
      <c r="C17" s="54" t="s">
        <v>71</v>
      </c>
      <c r="D17" s="54" t="s">
        <v>72</v>
      </c>
      <c r="E17" s="54" t="s">
        <v>107</v>
      </c>
      <c r="F17" s="54" t="s">
        <v>108</v>
      </c>
      <c r="G17" s="54"/>
      <c r="H17" s="61" t="s">
        <v>109</v>
      </c>
      <c r="I17" s="61" t="s">
        <v>110</v>
      </c>
      <c r="J17" s="54"/>
      <c r="K17" s="62" t="s">
        <v>111</v>
      </c>
    </row>
    <row r="20" spans="1:11" x14ac:dyDescent="0.25">
      <c r="A20" s="63" t="s">
        <v>112</v>
      </c>
    </row>
    <row r="21" spans="1:11" x14ac:dyDescent="0.25">
      <c r="A21" s="64" t="s">
        <v>113</v>
      </c>
      <c r="B21" s="65" t="s">
        <v>136</v>
      </c>
      <c r="C21" s="66" t="s">
        <v>22</v>
      </c>
      <c r="D21" s="65"/>
      <c r="E21" s="65"/>
    </row>
    <row r="22" spans="1:11" x14ac:dyDescent="0.25">
      <c r="A22" s="67" t="s">
        <v>114</v>
      </c>
      <c r="B22" s="73" t="s">
        <v>137</v>
      </c>
      <c r="C22" s="69" t="s">
        <v>138</v>
      </c>
      <c r="D22" s="68"/>
      <c r="E22" s="68"/>
    </row>
    <row r="23" spans="1:11" x14ac:dyDescent="0.25">
      <c r="A23" s="67" t="s">
        <v>115</v>
      </c>
      <c r="B23" s="73" t="s">
        <v>139</v>
      </c>
      <c r="C23" s="69" t="s">
        <v>140</v>
      </c>
      <c r="D23" s="68"/>
      <c r="E23" s="68"/>
    </row>
    <row r="24" spans="1:11" ht="31.5" x14ac:dyDescent="0.25">
      <c r="A24" s="67" t="s">
        <v>116</v>
      </c>
      <c r="B24" s="68" t="s">
        <v>141</v>
      </c>
      <c r="C24" s="69" t="s">
        <v>144</v>
      </c>
      <c r="D24" s="68"/>
      <c r="E24" s="68"/>
    </row>
    <row r="25" spans="1:11" x14ac:dyDescent="0.25">
      <c r="A25" s="67" t="s">
        <v>117</v>
      </c>
      <c r="B25" s="68" t="s">
        <v>142</v>
      </c>
      <c r="C25" s="69" t="s">
        <v>143</v>
      </c>
      <c r="D25" s="68"/>
      <c r="E25" s="68"/>
    </row>
    <row r="26" spans="1:11" ht="63" x14ac:dyDescent="0.25">
      <c r="A26" s="67" t="s">
        <v>118</v>
      </c>
      <c r="B26" s="68" t="s">
        <v>119</v>
      </c>
      <c r="C26" s="69" t="s">
        <v>120</v>
      </c>
      <c r="D26" s="68"/>
      <c r="E26" s="68"/>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MARIANELA CUELLAR</cp:lastModifiedBy>
  <dcterms:created xsi:type="dcterms:W3CDTF">2014-07-01T23:43:25Z</dcterms:created>
  <dcterms:modified xsi:type="dcterms:W3CDTF">2015-03-06T17:02:01Z</dcterms:modified>
</cp:coreProperties>
</file>