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130 xxxxxxxxxxxxxxxxxx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<sst xmlns="http://schemas.openxmlformats.org/spreadsheetml/2006/main" count="394" uniqueCount="192">
  <si>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</si>
  <si>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</si>
  <si>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</si>
  <si>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</si>
  <si>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</si>
  <si>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</si>
  <si>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</si>
  <si>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</si>
  <si>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</si>
  <si>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</si>
  <si>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</si>
  <si>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</si>
  <si>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</si>
  <si>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</si>
  <si>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</si>
  <si>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</si>
  <si>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</si>
  <si>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</si>
  <si>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</si>
  <si>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</si>
  <si>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</si>
  <si>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</si>
  <si>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</si>
  <si>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</si>
  <si>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</si>
  <si>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</si>
  <si>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</si>
  <si>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</si>
  <si>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</si>
  <si>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</si>
  <si>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</si>
  <si>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</si>
  <si>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</si>
  <si>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</si>
  <si>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</si>
  <si>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</si>
  <si>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</si>
  <si>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</si>
  <si>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</si>
  <si>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</si>
  <si>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</si>
  <si>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</si>
  <si>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</si>
  <si>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</si>
  <si>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</si>
  <si>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</si>
  <si>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</si>
  <si>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</si>
  <si>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</si>
  <si>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</si>
  <si>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</si>
  <si>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</si>
  <si>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</si>
  <si>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</si>
  <si>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</si>
  <si>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</si>
  <si>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</si>
  <si>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</si>
  <si>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</si>
  <si>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</si>
  <si>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</si>
  <si>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</si>
  <si>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</si>
  <si>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</si>
  <si>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</si>
  <si>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</si>
  <si>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</si>
  <si>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</si>
  <si>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</si>
  <si>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</si>
  <si>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</si>
  <si>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</si>
  <si>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</si>
  <si>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</si>
  <si>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</si>
  <si>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</si>
  <si>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</si>
  <si>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</si>
  <si>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</si>
  <si>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</si>
  <si>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</si>
  <si>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</si>
  <si>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</si>
  <si>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</si>
  <si>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</si>
  <si>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</si>
  <si>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</si>
  <si>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</si>
  <si>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</si>
  <si>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</si>
  <si>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</si>
  <si>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</si>
  <si>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</si>
  <si>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</si>
  <si>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</si>
  <si>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</si>
  <si>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</si>
  <si>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</si>
  <si>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</si>
  <si>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</si>
  <si>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</si>
  <si>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</si>
  <si>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</si>
  <si>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</si>
  <si>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</si>
  <si>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</si>
  <si>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</si>
  <si>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</si>
  <si>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</si>
  <si>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</si>
  <si>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</si>
  <si>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</si>
  <si>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</si>
  <si>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</si>
  <si>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</si>
  <si>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</si>
  <si>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</si>
  <si>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</si>
  <si>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</si>
  <si>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</si>
  <si>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</si>
  <si>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</si>
  <si>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</si>
  <si>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</si>
  <si>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</si>
  <si>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</si>
  <si>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</si>
  <si>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</si>
  <si>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</si>
  <si>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</si>
  <si>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</si>
  <si>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</si>
  <si>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</si>
  <si>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</si>
  <si>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</si>
  <si>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</si>
  <si>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</si>
  <si>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</si>
  <si>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</si>
  <si>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</si>
  <si>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</si>
  <si>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</si>
  <si>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</si>
  <si>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</si>
  <si>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</si>
  <si>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</si>
  <si>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</si>
  <si>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</si>
  <si>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</si>
  <si>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</si>
  <si>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</si>
  <si>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</si>
  <si>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</si>
  <si>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</si>
  <si>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</si>
  <si>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</si>
  <si>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</si>
  <si>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</si>
  <si>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</si>
  <si>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</si>
  <si>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</si>
  <si>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</si>
  <si>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</si>
  <si>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</si>
  <si>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</si>
  <si>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</si>
  <si>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</si>
  <si>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</si>
  <si>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</si>
  <si>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</si>
  <si>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</si>
  <si>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</si>
  <si>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</si>
  <si>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</si>
  <si>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</si>
  <si>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</si>
  <si>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</si>
  <si>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</si>
  <si>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</si>
  <si>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</si>
  <si>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</si>
  <si>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</si>
  <si>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</si>
  <si>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</si>
  <si>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</si>
  <si>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</si>
  <si>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</si>
  <si>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de Colombia y su conservación</t>
  </si>
  <si>
    <t>Germán Cuervo</t>
  </si>
  <si>
    <t>CN_06_08_REC130</t>
  </si>
  <si>
    <t>Modificar de acuerdo con el archivo word anexo</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</si>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</sst>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xf numFmtId="0" fontId="23"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20" sqref="K20:K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6">
        <v>6</v>
      </c>
      <c r="D3" s="87"/>
      <c r="F3" s="79">
        <v>42266</v>
      </c>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121661563</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CN_06_08_REC130_IMG01.jpg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121661563</v>
      </c>
      <c r="C11" s="20" t="str">
        <f t="shared" si="0"/>
        <v>Recurso F7B</v>
      </c>
      <c r="D11" s="63" t="s">
        <v>191</v>
      </c>
      <c r="E11" s="63" t="s">
        <v>155</v>
      </c>
      <c r="F11" s="13" t="str">
        <f t="shared" ref="F11:F74" ca="1" si="4">IF(OR(B11&lt;&gt;"",J11&lt;&gt;""),CONCATENATE($C$7,"_",$A11,IF($G$4="Cuaderno de Estudio","_small",CONCATENATE(IF(I11="","","n"),IF(LEFT($G$5,1)="F",".jpg",".png")))),"")</f>
        <v>CN_06_08_REC130_IMG02n.jpg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CN_06_08_REC130_IMG02a.jpg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190</v>
      </c>
      <c r="O11" s="2" t="str">
        <f>'Definición técnica de imagenes'!A13</f>
        <v>M101</v>
      </c>
    </row>
    <row r="12" spans="1:16" s="11" customFormat="1" ht="15" x14ac:dyDescent="0.25">
      <c r="A12" s="12" t="str">
        <f t="shared" si="3"/>
        <v>IMG03</v>
      </c>
      <c r="B12" s="108">
        <v>121661563</v>
      </c>
      <c r="C12" s="20" t="str">
        <f t="shared" si="0"/>
        <v>Recurso F7B</v>
      </c>
      <c r="D12" s="63" t="s">
        <v>191</v>
      </c>
      <c r="E12" s="63" t="s">
        <v>166</v>
      </c>
      <c r="F12" s="13" t="str">
        <f t="shared" ca="1" si="4"/>
        <v>CN_06_08_REC130_IMG03.jpg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7" x14ac:dyDescent="0.25">
      <c r="A13" s="12" t="str">
        <f t="shared" si="3"/>
        <v>IMG04</v>
      </c>
      <c r="B13" s="108">
        <v>121661563</v>
      </c>
      <c r="C13" s="20" t="str">
        <f t="shared" si="0"/>
        <v>Recurso F7B</v>
      </c>
      <c r="D13" s="63" t="s">
        <v>191</v>
      </c>
      <c r="E13" s="63" t="s">
        <v>155</v>
      </c>
      <c r="F13" s="13" t="str">
        <f t="shared" ca="1" si="4"/>
        <v>CN_06_08_REC130_IMG04n.jpg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CN_06_08_REC130_IMG04a.jpg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5" t="s">
        <v>190</v>
      </c>
      <c r="O13" s="2" t="str">
        <f>'Definición técnica de imagenes'!A19</f>
        <v>F4</v>
      </c>
    </row>
    <row r="14" spans="1:16" s="11" customFormat="1" x14ac:dyDescent="0.25">
      <c r="A14" s="12" t="str">
        <f t="shared" si="3"/>
        <v>IMG05</v>
      </c>
      <c r="B14" s="62">
        <v>204676402</v>
      </c>
      <c r="C14" s="20" t="str">
        <f t="shared" si="0"/>
        <v>Recurso F7B</v>
      </c>
      <c r="D14" s="63" t="s">
        <v>191</v>
      </c>
      <c r="E14" s="63" t="s">
        <v>166</v>
      </c>
      <c r="F14" s="13" t="str">
        <f t="shared" ca="1" si="4"/>
        <v>CN_06_08_REC130_IMG05.jpg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7" x14ac:dyDescent="0.25">
      <c r="A15" s="12" t="str">
        <f t="shared" si="3"/>
        <v>IMG06</v>
      </c>
      <c r="B15" s="62">
        <v>204676402</v>
      </c>
      <c r="C15" s="20" t="str">
        <f t="shared" si="0"/>
        <v>Recurso F7B</v>
      </c>
      <c r="D15" s="63" t="s">
        <v>191</v>
      </c>
      <c r="E15" s="63" t="s">
        <v>155</v>
      </c>
      <c r="F15" s="13" t="str">
        <f t="shared" ca="1" si="4"/>
        <v>CN_06_08_REC130_IMG06n.jpg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CN_06_08_REC130_IMG06a.jpg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5" t="s">
        <v>190</v>
      </c>
      <c r="O15" s="2" t="str">
        <f>'Definición técnica de imagenes'!A24</f>
        <v>F6B</v>
      </c>
    </row>
    <row r="16" spans="1:16" s="11" customFormat="1" x14ac:dyDescent="0.25">
      <c r="A16" s="12" t="str">
        <f t="shared" si="3"/>
        <v>IMG07</v>
      </c>
      <c r="B16" s="62">
        <v>147748538</v>
      </c>
      <c r="C16" s="20" t="str">
        <f t="shared" si="0"/>
        <v>Recurso F7B</v>
      </c>
      <c r="D16" s="63" t="s">
        <v>191</v>
      </c>
      <c r="E16" s="63" t="s">
        <v>166</v>
      </c>
      <c r="F16" s="13" t="str">
        <f t="shared" ca="1" si="4"/>
        <v>CN_06_08_REC130_IMG07.jpg</v>
      </c>
      <c r="G16" s="13" t="str">
        <f ca="1">IF($F16&lt;&gt;"",IF($G$4="Recurso",VLOOKUP($E16,OFFSET('Definición técnica de imagenes'!$A$1,MATCH($G$5,'Definición técnica de imagenes'!$A$1:$A$104,0)-1,1,COUNTIF('Definición técnica de imagenes'!$A$3:$A$102,$G$5),5),5,FALSE),'Definición técnica de imagenes'!$F$16),"")</f>
        <v>350 x 350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27" x14ac:dyDescent="0.25">
      <c r="A17" s="12" t="str">
        <f t="shared" si="3"/>
        <v>IMG08</v>
      </c>
      <c r="B17" s="62">
        <v>147748538</v>
      </c>
      <c r="C17" s="20" t="str">
        <f t="shared" si="0"/>
        <v>Recurso F7B</v>
      </c>
      <c r="D17" s="63" t="s">
        <v>191</v>
      </c>
      <c r="E17" s="63" t="s">
        <v>155</v>
      </c>
      <c r="F17" s="13" t="str">
        <f t="shared" ca="1" si="4"/>
        <v>CN_06_08_REC130_IMG08n.jpg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CN_06_08_REC130_IMG08a.jpg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5" t="s">
        <v>190</v>
      </c>
      <c r="O17" s="2" t="str">
        <f>'Definición técnica de imagenes'!A27</f>
        <v>F7B</v>
      </c>
    </row>
    <row r="18" spans="1:15" s="11" customFormat="1" x14ac:dyDescent="0.25">
      <c r="A18" s="12" t="str">
        <f t="shared" si="3"/>
        <v>IMG09</v>
      </c>
      <c r="B18" s="62">
        <v>162914288</v>
      </c>
      <c r="C18" s="20" t="str">
        <f t="shared" si="0"/>
        <v>Recurso F7B</v>
      </c>
      <c r="D18" s="63" t="s">
        <v>191</v>
      </c>
      <c r="E18" s="63" t="s">
        <v>166</v>
      </c>
      <c r="F18" s="13" t="str">
        <f t="shared" ca="1" si="4"/>
        <v>CN_06_08_REC130_IMG09.jpg</v>
      </c>
      <c r="G18" s="13" t="str">
        <f ca="1">IF($F18&lt;&gt;"",IF($G$4="Recurso",VLOOKUP($E18,OFFSET('Definición técnica de imagenes'!$A$1,MATCH($G$5,'Definición técnica de imagenes'!$A$1:$A$104,0)-1,1,COUNTIF('Definición técnica de imagenes'!$A$3:$A$102,$G$5),5),5,FALSE),'Definición técnica de imagenes'!$F$16),"")</f>
        <v>350 x 350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7" x14ac:dyDescent="0.25">
      <c r="A19" s="12" t="str">
        <f t="shared" ref="A19:A50" si="6">IF(OR(B19&lt;&gt;"",J19&lt;&gt;""),CONCATENATE(LEFT(A18,3),IF(MID(A18,4,2)+1&lt;10,CONCATENATE("0",MID(A18,4,2)+1),MID(A18,4,2)+1)),"")</f>
        <v>IMG10</v>
      </c>
      <c r="B19" s="62">
        <v>162914288</v>
      </c>
      <c r="C19" s="20" t="str">
        <f t="shared" si="0"/>
        <v>Recurso F7B</v>
      </c>
      <c r="D19" s="63" t="s">
        <v>191</v>
      </c>
      <c r="E19" s="63" t="s">
        <v>155</v>
      </c>
      <c r="F19" s="13" t="str">
        <f t="shared" ca="1" si="4"/>
        <v>CN_06_08_REC130_IMG10n.jpg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CN_06_08_REC130_IMG10a.jpg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5" t="s">
        <v>190</v>
      </c>
      <c r="O19" s="2" t="str">
        <f>'Definición técnica de imagenes'!A31</f>
        <v>F10</v>
      </c>
    </row>
    <row r="20" spans="1:15" s="11" customFormat="1" x14ac:dyDescent="0.25">
      <c r="A20" s="12" t="str">
        <f t="shared" si="6"/>
        <v>IMG11</v>
      </c>
      <c r="B20" s="62">
        <v>205763104</v>
      </c>
      <c r="C20" s="20" t="str">
        <f t="shared" si="0"/>
        <v>Recurso F7B</v>
      </c>
      <c r="D20" s="63" t="s">
        <v>191</v>
      </c>
      <c r="E20" s="63" t="s">
        <v>166</v>
      </c>
      <c r="F20" s="13" t="str">
        <f t="shared" ca="1" si="4"/>
        <v>CN_06_08_REC130_IMG11.jpg</v>
      </c>
      <c r="G20" s="13" t="str">
        <f ca="1">IF($F20&lt;&gt;"",IF($G$4="Recurso",VLOOKUP($E20,OFFSET('Definición técnica de imagenes'!$A$1,MATCH($G$5,'Definición técnica de imagenes'!$A$1:$A$104,0)-1,1,COUNTIF('Definición técnica de imagenes'!$A$3:$A$102,$G$5),5),5,FALSE),'Definición técnica de imagenes'!$F$16),"")</f>
        <v>350 x 350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4"/>
      <c r="O20" s="2" t="str">
        <f>'Definición técnica de imagenes'!A32</f>
        <v>F10B</v>
      </c>
    </row>
    <row r="21" spans="1:15" s="11" customFormat="1" ht="27" x14ac:dyDescent="0.25">
      <c r="A21" s="12" t="str">
        <f t="shared" si="6"/>
        <v>IMG12</v>
      </c>
      <c r="B21" s="62">
        <v>205763104</v>
      </c>
      <c r="C21" s="20" t="str">
        <f t="shared" si="0"/>
        <v>Recurso F7B</v>
      </c>
      <c r="D21" s="63" t="s">
        <v>191</v>
      </c>
      <c r="E21" s="63" t="s">
        <v>155</v>
      </c>
      <c r="F21" s="13" t="str">
        <f t="shared" ca="1" si="4"/>
        <v>CN_06_08_REC130_IMG12n.jpg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CN_06_08_REC130_IMG12a.jpg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5" t="s">
        <v>190</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2015-09-19T22:55:09Z</dcterms:modified>
</cp:coreProperties>
</file>