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H32" i="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s="1"/>
  <c r="G32" i="1" s="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<sst xmlns="http://schemas.openxmlformats.org/spreadsheetml/2006/main" count="443" uniqueCount="196">
  <si>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</si>
  <si>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</si>
  <si>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</si>
  <si>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</si>
  <si>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</si>
  <si>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</si>
  <si>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</si>
  <si>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</si>
  <si>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</si>
  <si>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</si>
  <si>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</si>
  <si>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</si>
  <si>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</si>
  <si>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</si>
  <si>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</si>
  <si>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</si>
  <si>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</si>
  <si>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</si>
  <si>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</si>
  <si>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</si>
  <si>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</si>
  <si>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</si>
  <si>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</si>
  <si>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</si>
  <si>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</si>
  <si>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</si>
  <si>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</si>
  <si>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</si>
  <si>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</si>
  <si>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</si>
  <si>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</si>
  <si>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</si>
  <si>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</si>
  <si>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</si>
  <si>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</si>
  <si>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</si>
  <si>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</si>
  <si>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</si>
  <si>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</si>
  <si>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</si>
  <si>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</si>
  <si>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</si>
  <si>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</si>
  <si>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</si>
  <si>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</si>
  <si>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</si>
  <si>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</si>
  <si>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</si>
  <si>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</si>
  <si>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</si>
  <si>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</si>
  <si>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</si>
  <si>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</si>
  <si>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</si>
  <si>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</si>
  <si>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</si>
  <si>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</si>
  <si>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</si>
  <si>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</si>
  <si>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</si>
  <si>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</si>
  <si>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</si>
  <si>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</si>
  <si>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</si>
  <si>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</si>
  <si>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</si>
  <si>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</si>
  <si>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</si>
  <si>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</si>
  <si>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</si>
  <si>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</si>
  <si>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</si>
  <si>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</si>
  <si>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</si>
  <si>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</si>
  <si>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</si>
  <si>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</si>
  <si>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</si>
  <si>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</si>
  <si>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</si>
  <si>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</si>
  <si>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</si>
  <si>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</si>
  <si>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</si>
  <si>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</si>
  <si>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</si>
  <si>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</si>
  <si>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</si>
  <si>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</si>
  <si>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</si>
  <si>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</si>
  <si>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</si>
  <si>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</si>
  <si>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</si>
  <si>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</si>
  <si>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</si>
  <si>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</si>
  <si>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</si>
  <si>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</si>
  <si>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</si>
  <si>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</si>
  <si>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</si>
  <si>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</si>
  <si>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</si>
  <si>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</si>
  <si>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</si>
  <si>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</si>
  <si>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</si>
  <si>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</si>
  <si>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</si>
  <si>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</si>
  <si>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</si>
  <si>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</si>
  <si>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</si>
  <si>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</si>
  <si>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</si>
  <si>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</si>
  <si>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</si>
  <si>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</si>
  <si>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</si>
  <si>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</si>
  <si>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</si>
  <si>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</si>
  <si>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</si>
  <si>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</si>
  <si>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</si>
  <si>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</si>
  <si>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</si>
  <si>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</si>
  <si>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</si>
  <si>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</si>
  <si>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</si>
  <si>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</si>
  <si>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</si>
  <si>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</si>
  <si>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</si>
  <si>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</si>
  <si>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</si>
  <si>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</si>
  <si>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</si>
  <si>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</si>
  <si>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</si>
  <si>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</si>
  <si>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</si>
  <si>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</si>
  <si>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</si>
  <si>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</si>
  <si>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</si>
  <si>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</si>
  <si>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</si>
  <si>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</si>
  <si>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</si>
  <si>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</si>
  <si>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</si>
  <si>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</si>
  <si>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</si>
  <si>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</si>
  <si>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</si>
  <si>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</si>
  <si>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</si>
  <si>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</si>
  <si>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</si>
  <si>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</si>
  <si>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</si>
  <si>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</si>
  <si>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</si>
  <si>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</si>
  <si>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</si>
  <si>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</si>
  <si>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</si>
  <si>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</si>
  <si>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</si>
  <si>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</si>
  <si>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</si>
  <si>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</si>
  <si>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</si>
  <si>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</si>
  <si>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</si>
  <si>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</si>
  <si>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</si>
  <si>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</si>
  <si>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</si>
  <si>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</si>
  <si>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</si>
  <si>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</si>
  <si>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</si>
  <si>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</si>
  <si>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</si>
  <si>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</si>
  <si>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CN_10_13_REC160</t>
  </si>
  <si>
    <t> 308960795</t>
  </si>
  <si>
    <t>Fotografía</t>
  </si>
  <si>
    <t>ver descripción y observaciones</t>
  </si>
  <si>
    <t>Ilustración</t>
  </si>
  <si>
    <t>Realizar ilustración igual a la imagen guia.</t>
  </si>
  <si>
    <t>realizar ilustración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</si>
</sst>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gif"/><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1501045</xdr:colOff>
      <xdr:row>9</xdr:row>
      <xdr:rowOff>1194165</xdr:rowOff>
    </xdr:to>
    <xdr:pic>
      <xdr:nvPicPr>
        <xdr:cNvPr id="2" name="Picture 2" descr="http://thumb7.shutterstock.com/display_pic_with_logo/3052628/308960795/stock-photo-calculator-isolated-on-white-background-device-for-calculating-the-numbers-308960795.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0" y="2119313"/>
          <a:ext cx="1501045" cy="1194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1457055</xdr:colOff>
      <xdr:row>10</xdr:row>
      <xdr:rowOff>1036128</xdr:rowOff>
    </xdr:to>
    <xdr:pic>
      <xdr:nvPicPr>
        <xdr:cNvPr id="3" name="Picture 6" descr="girl in the laboratory of food quality tests  legumes grain - stock phot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716000" y="3484563"/>
          <a:ext cx="1457055" cy="1036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1379549</xdr:colOff>
      <xdr:row>11</xdr:row>
      <xdr:rowOff>1045392</xdr:rowOff>
    </xdr:to>
    <xdr:pic>
      <xdr:nvPicPr>
        <xdr:cNvPr id="4" name="Picture 4" descr="http://thumb7.shutterstock.com/display_pic_with_logo/64260/157342325/stock-photo-business-concept-businesswoman-working-with-calculator-in-office-157342325.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716000" y="4714875"/>
          <a:ext cx="1379549" cy="1045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1535346</xdr:colOff>
      <xdr:row>12</xdr:row>
      <xdr:rowOff>1091802</xdr:rowOff>
    </xdr:to>
    <xdr:pic>
      <xdr:nvPicPr>
        <xdr:cNvPr id="5" name="Picture 10" descr="http://thumb1.shutterstock.com/display_pic_with_logo/743086/410136730/stock-photo-checking-the-chemical-formula-in-academic-laboratory-410136730.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16000" y="5905500"/>
          <a:ext cx="1535346" cy="1091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1497756</xdr:colOff>
      <xdr:row>13</xdr:row>
      <xdr:rowOff>1061743</xdr:rowOff>
    </xdr:to>
    <xdr:pic>
      <xdr:nvPicPr>
        <xdr:cNvPr id="6" name="Picture 12" descr="http://thumb7.shutterstock.com/display_pic_with_logo/946495/321436571/stock-photo-bornite-also-known-as-peacock-ore-is-a-sulfide-mineral-with-chemical-composition-cu-fes-that-321436571.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716000" y="7104063"/>
          <a:ext cx="1497756" cy="1061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1693962</xdr:colOff>
      <xdr:row>14</xdr:row>
      <xdr:rowOff>1204596</xdr:rowOff>
    </xdr:to>
    <xdr:pic>
      <xdr:nvPicPr>
        <xdr:cNvPr id="7" name="Picture 8" descr="http://thumb9.shutterstock.com/display_pic_with_logo/795565/342353396/stock-photo-female-medical-or-scientific-researcher-holding-at-a-liquid-solution-in-a-lab-342353396.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0" y="8334375"/>
          <a:ext cx="1693962" cy="120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1988493</xdr:colOff>
      <xdr:row>15</xdr:row>
      <xdr:rowOff>767036</xdr:rowOff>
    </xdr:to>
    <xdr:pic>
      <xdr:nvPicPr>
        <xdr:cNvPr id="8" name="Picture 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564688"/>
          <a:ext cx="1988493" cy="76703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xdr:colOff>
      <xdr:row>17</xdr:row>
      <xdr:rowOff>0</xdr:rowOff>
    </xdr:from>
    <xdr:to>
      <xdr:col>9</xdr:col>
      <xdr:colOff>2222501</xdr:colOff>
      <xdr:row>17</xdr:row>
      <xdr:rowOff>717438</xdr:rowOff>
    </xdr:to>
    <xdr:pic>
      <xdr:nvPicPr>
        <xdr:cNvPr id="10" name="Picture 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1" y="12438063"/>
          <a:ext cx="2222500" cy="7174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19</xdr:row>
      <xdr:rowOff>0</xdr:rowOff>
    </xdr:from>
    <xdr:to>
      <xdr:col>9</xdr:col>
      <xdr:colOff>2623209</xdr:colOff>
      <xdr:row>19</xdr:row>
      <xdr:rowOff>1120329</xdr:rowOff>
    </xdr:to>
    <xdr:pic>
      <xdr:nvPicPr>
        <xdr:cNvPr id="12"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5089188"/>
          <a:ext cx="2623209" cy="112032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1477938</xdr:colOff>
      <xdr:row>21</xdr:row>
      <xdr:rowOff>1050978</xdr:rowOff>
    </xdr:to>
    <xdr:pic>
      <xdr:nvPicPr>
        <xdr:cNvPr id="14" name="Picture 2" descr="Bread and homemade raspberry jam isolated on white background - stock photo"/>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7803813"/>
          <a:ext cx="1477938" cy="1050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31750</xdr:colOff>
      <xdr:row>22</xdr:row>
      <xdr:rowOff>79375</xdr:rowOff>
    </xdr:from>
    <xdr:to>
      <xdr:col>9</xdr:col>
      <xdr:colOff>2569741</xdr:colOff>
      <xdr:row>22</xdr:row>
      <xdr:rowOff>327545</xdr:rowOff>
    </xdr:to>
    <xdr:pic>
      <xdr:nvPicPr>
        <xdr:cNvPr id="15"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47750" y="19224625"/>
          <a:ext cx="2537991" cy="24817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55563</xdr:colOff>
      <xdr:row>24</xdr:row>
      <xdr:rowOff>127000</xdr:rowOff>
    </xdr:from>
    <xdr:to>
      <xdr:col>9</xdr:col>
      <xdr:colOff>2603500</xdr:colOff>
      <xdr:row>24</xdr:row>
      <xdr:rowOff>775072</xdr:rowOff>
    </xdr:to>
    <xdr:pic>
      <xdr:nvPicPr>
        <xdr:cNvPr id="17" name="3 Imagen"/>
        <xdr:cNvPicPr/>
      </xdr:nvPicPr>
      <xdr:blipFill rotWithShape="1">
        <a:blip xmlns:r="http://schemas.openxmlformats.org/officeDocument/2006/relationships" r:embed="rId12"/>
        <a:srcRect l="49548" t="32509" r="1770" b="55274"/>
        <a:stretch/>
      </xdr:blipFill>
      <xdr:spPr bwMode="auto">
        <a:xfrm>
          <a:off x="13771563" y="22042438"/>
          <a:ext cx="2547937" cy="64807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342900</xdr:colOff>
      <xdr:row>25</xdr:row>
      <xdr:rowOff>533400</xdr:rowOff>
    </xdr:from>
    <xdr:to>
      <xdr:col>9</xdr:col>
      <xdr:colOff>2438400</xdr:colOff>
      <xdr:row>25</xdr:row>
      <xdr:rowOff>857250</xdr:rowOff>
    </xdr:to>
    <xdr:pic>
      <xdr:nvPicPr>
        <xdr:cNvPr id="18"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58900" y="24022050"/>
          <a:ext cx="2095500" cy="3238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266700</xdr:colOff>
      <xdr:row>27</xdr:row>
      <xdr:rowOff>9525</xdr:rowOff>
    </xdr:from>
    <xdr:to>
      <xdr:col>9</xdr:col>
      <xdr:colOff>2428071</xdr:colOff>
      <xdr:row>27</xdr:row>
      <xdr:rowOff>1521693</xdr:rowOff>
    </xdr:to>
    <xdr:pic>
      <xdr:nvPicPr>
        <xdr:cNvPr id="20" name="Picture 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973175" y="25946100"/>
          <a:ext cx="2161371" cy="151216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28</xdr:row>
      <xdr:rowOff>0</xdr:rowOff>
    </xdr:from>
    <xdr:to>
      <xdr:col>9</xdr:col>
      <xdr:colOff>2195647</xdr:colOff>
      <xdr:row>28</xdr:row>
      <xdr:rowOff>360039</xdr:rowOff>
    </xdr:to>
    <xdr:pic>
      <xdr:nvPicPr>
        <xdr:cNvPr id="21" name="3 Imagen" descr="C:\Users\LyzMarcela\Desktop\Edición Planeta\CN_10_13\CN_11_13_correcc Vivi\Formulas\CN_10_13_fórmula50.gif"/>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3716000" y="27455813"/>
          <a:ext cx="2195647" cy="360039"/>
        </a:xfrm>
        <a:prstGeom prst="rect">
          <a:avLst/>
        </a:prstGeom>
        <a:noFill/>
        <a:ln>
          <a:noFill/>
        </a:ln>
      </xdr:spPr>
    </xdr:pic>
    <xdr:clientData/>
  </xdr:twoCellAnchor>
  <xdr:twoCellAnchor editAs="oneCell">
    <xdr:from>
      <xdr:col>9</xdr:col>
      <xdr:colOff>171450</xdr:colOff>
      <xdr:row>29</xdr:row>
      <xdr:rowOff>209550</xdr:rowOff>
    </xdr:from>
    <xdr:to>
      <xdr:col>9</xdr:col>
      <xdr:colOff>2511202</xdr:colOff>
      <xdr:row>29</xdr:row>
      <xdr:rowOff>1216628</xdr:rowOff>
    </xdr:to>
    <xdr:pic>
      <xdr:nvPicPr>
        <xdr:cNvPr id="23" name="Picture 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877925" y="29079825"/>
          <a:ext cx="2339752" cy="100707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30</xdr:row>
      <xdr:rowOff>0</xdr:rowOff>
    </xdr:from>
    <xdr:to>
      <xdr:col>9</xdr:col>
      <xdr:colOff>2532063</xdr:colOff>
      <xdr:row>30</xdr:row>
      <xdr:rowOff>695325</xdr:rowOff>
    </xdr:to>
    <xdr:pic>
      <xdr:nvPicPr>
        <xdr:cNvPr id="24" name="Picture 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716000" y="30233938"/>
          <a:ext cx="2532063" cy="6953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9</xdr:col>
      <xdr:colOff>257175</xdr:colOff>
      <xdr:row>16</xdr:row>
      <xdr:rowOff>142875</xdr:rowOff>
    </xdr:from>
    <xdr:to>
      <xdr:col>10</xdr:col>
      <xdr:colOff>75170</xdr:colOff>
      <xdr:row>16</xdr:row>
      <xdr:rowOff>873017</xdr:rowOff>
    </xdr:to>
    <xdr:grpSp>
      <xdr:nvGrpSpPr>
        <xdr:cNvPr id="28" name="Grupo 27"/>
        <xdr:cNvGrpSpPr/>
      </xdr:nvGrpSpPr>
      <xdr:grpSpPr>
        <a:xfrm>
          <a:off x="13963650" y="11096625"/>
          <a:ext cx="2475470" cy="730142"/>
          <a:chOff x="3949588" y="2204124"/>
          <a:chExt cx="5228853" cy="1665845"/>
        </a:xfrm>
      </xdr:grpSpPr>
      <xdr:pic>
        <xdr:nvPicPr>
          <xdr:cNvPr id="29" name="Picture 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116089" y="3250844"/>
            <a:ext cx="4895850" cy="6191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30" name="Picture 3"/>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b="78543"/>
          <a:stretch/>
        </xdr:blipFill>
        <xdr:spPr bwMode="auto">
          <a:xfrm>
            <a:off x="3949588" y="2204124"/>
            <a:ext cx="5228853" cy="43278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xdr:from>
      <xdr:col>9</xdr:col>
      <xdr:colOff>190500</xdr:colOff>
      <xdr:row>18</xdr:row>
      <xdr:rowOff>103187</xdr:rowOff>
    </xdr:from>
    <xdr:to>
      <xdr:col>9</xdr:col>
      <xdr:colOff>2301875</xdr:colOff>
      <xdr:row>18</xdr:row>
      <xdr:rowOff>746125</xdr:rowOff>
    </xdr:to>
    <xdr:grpSp>
      <xdr:nvGrpSpPr>
        <xdr:cNvPr id="31" name="Grupo 30"/>
        <xdr:cNvGrpSpPr/>
      </xdr:nvGrpSpPr>
      <xdr:grpSpPr>
        <a:xfrm>
          <a:off x="13896975" y="13904912"/>
          <a:ext cx="2111375" cy="642938"/>
          <a:chOff x="3347865" y="1916832"/>
          <a:chExt cx="5796136" cy="1375275"/>
        </a:xfrm>
      </xdr:grpSpPr>
      <xdr:pic>
        <xdr:nvPicPr>
          <xdr:cNvPr id="32" name="Picture 2"/>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618604" y="2747470"/>
            <a:ext cx="4996452" cy="54463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33" name="Picture 2"/>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b="64947"/>
          <a:stretch/>
        </xdr:blipFill>
        <xdr:spPr bwMode="auto">
          <a:xfrm>
            <a:off x="3347865" y="1916832"/>
            <a:ext cx="5796136" cy="51400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xdr:from>
      <xdr:col>9</xdr:col>
      <xdr:colOff>349251</xdr:colOff>
      <xdr:row>20</xdr:row>
      <xdr:rowOff>420687</xdr:rowOff>
    </xdr:from>
    <xdr:to>
      <xdr:col>9</xdr:col>
      <xdr:colOff>2468662</xdr:colOff>
      <xdr:row>20</xdr:row>
      <xdr:rowOff>774975</xdr:rowOff>
    </xdr:to>
    <xdr:grpSp>
      <xdr:nvGrpSpPr>
        <xdr:cNvPr id="34" name="Grupo 33"/>
        <xdr:cNvGrpSpPr/>
      </xdr:nvGrpSpPr>
      <xdr:grpSpPr>
        <a:xfrm>
          <a:off x="14055726" y="16851312"/>
          <a:ext cx="2119411" cy="354288"/>
          <a:chOff x="4499992" y="2131995"/>
          <a:chExt cx="4472955" cy="1305414"/>
        </a:xfrm>
      </xdr:grpSpPr>
      <xdr:pic>
        <xdr:nvPicPr>
          <xdr:cNvPr id="35" name="Picture 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572000" y="2992030"/>
            <a:ext cx="4400947" cy="4453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36" name="Picture 2"/>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b="83190"/>
          <a:stretch/>
        </xdr:blipFill>
        <xdr:spPr bwMode="auto">
          <a:xfrm>
            <a:off x="4499992" y="2131995"/>
            <a:ext cx="4283968" cy="32824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xdr:from>
      <xdr:col>8</xdr:col>
      <xdr:colOff>1514475</xdr:colOff>
      <xdr:row>23</xdr:row>
      <xdr:rowOff>114300</xdr:rowOff>
    </xdr:from>
    <xdr:to>
      <xdr:col>9</xdr:col>
      <xdr:colOff>2419047</xdr:colOff>
      <xdr:row>24</xdr:row>
      <xdr:rowOff>56008</xdr:rowOff>
    </xdr:to>
    <xdr:grpSp>
      <xdr:nvGrpSpPr>
        <xdr:cNvPr id="40" name="Grupo 39"/>
        <xdr:cNvGrpSpPr/>
      </xdr:nvGrpSpPr>
      <xdr:grpSpPr>
        <a:xfrm>
          <a:off x="13658850" y="20659725"/>
          <a:ext cx="2466672" cy="1332358"/>
          <a:chOff x="3851920" y="1844824"/>
          <a:chExt cx="4601716" cy="2484487"/>
        </a:xfrm>
      </xdr:grpSpPr>
      <xdr:pic>
        <xdr:nvPicPr>
          <xdr:cNvPr id="41" name="Picture 2"/>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995936" y="2852936"/>
            <a:ext cx="4457700" cy="14763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42"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851920" y="1844824"/>
            <a:ext cx="4543425" cy="3905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xdr:from>
      <xdr:col>9</xdr:col>
      <xdr:colOff>361950</xdr:colOff>
      <xdr:row>26</xdr:row>
      <xdr:rowOff>133350</xdr:rowOff>
    </xdr:from>
    <xdr:to>
      <xdr:col>9</xdr:col>
      <xdr:colOff>1985778</xdr:colOff>
      <xdr:row>26</xdr:row>
      <xdr:rowOff>904180</xdr:rowOff>
    </xdr:to>
    <xdr:grpSp>
      <xdr:nvGrpSpPr>
        <xdr:cNvPr id="43" name="Grupo 42"/>
        <xdr:cNvGrpSpPr/>
      </xdr:nvGrpSpPr>
      <xdr:grpSpPr>
        <a:xfrm>
          <a:off x="14068425" y="24850725"/>
          <a:ext cx="1623828" cy="770830"/>
          <a:chOff x="4310870" y="2348880"/>
          <a:chExt cx="4629150" cy="2971403"/>
        </a:xfrm>
      </xdr:grpSpPr>
      <xdr:pic>
        <xdr:nvPicPr>
          <xdr:cNvPr id="44" name="Picture 3"/>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310870" y="3501008"/>
            <a:ext cx="4629150" cy="18192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45"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499992" y="2348880"/>
            <a:ext cx="4193407" cy="64807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editAs="oneCell">
    <xdr:from>
      <xdr:col>9</xdr:col>
      <xdr:colOff>171451</xdr:colOff>
      <xdr:row>31</xdr:row>
      <xdr:rowOff>123825</xdr:rowOff>
    </xdr:from>
    <xdr:to>
      <xdr:col>9</xdr:col>
      <xdr:colOff>2590801</xdr:colOff>
      <xdr:row>31</xdr:row>
      <xdr:rowOff>497725</xdr:rowOff>
    </xdr:to>
    <xdr:pic>
      <xdr:nvPicPr>
        <xdr:cNvPr id="46"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877926" y="31632525"/>
          <a:ext cx="2419350" cy="3739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hutterstock.com/pic-157342325/stock-photo-business-concept-businesswoman-working-with-calculator-in-office.html?src=Jatr-9A2tzV2lnryYfCpiw-1-7" TargetMode="External"/><Relationship Id="rId7" Type="http://schemas.openxmlformats.org/officeDocument/2006/relationships/hyperlink" Target="http://www.shutterstock.com/pic-404753818/stock-photo-bread-and-homemade-raspberry-jam-isolated-on-white-background.html?src=ak3MdUZ4vyIpYQYGEn0uvA-1-0" TargetMode="External"/><Relationship Id="rId2" Type="http://schemas.openxmlformats.org/officeDocument/2006/relationships/hyperlink" Target="http://www.shutterstock.com/pic-235814905/stock-photo-girl-in-the-laboratory-of-food-quality-tests-legumes-grain.html?src=mv-2KaiMk6G0X5EuEw2fRg-1-18" TargetMode="External"/><Relationship Id="rId1" Type="http://schemas.openxmlformats.org/officeDocument/2006/relationships/hyperlink" Target="http://www.shutterstock.com/pic-308960795/stock-photo-calculator-isolated-on-white-background-device-for-calculating-the-numbers.html?src=Jatr-9A2tzV2lnryYfCpiw-1-1" TargetMode="External"/><Relationship Id="rId6" Type="http://schemas.openxmlformats.org/officeDocument/2006/relationships/hyperlink" Target="http://www.shutterstock.com/pic-342353396/stock-photo-female-medical-or-scientific-researcher-holding-at-a-liquid-solution-in-a-lab.html?src=mv-2KaiMk6G0X5EuEw2fRg-1-52" TargetMode="External"/><Relationship Id="rId5" Type="http://schemas.openxmlformats.org/officeDocument/2006/relationships/hyperlink" Target="http://www.shutterstock.com/pic-321436571/stock-photo-bornite-also-known-as-peacock-ore-is-a-sulfide-mineral-with-chemical-composition-cu-fes-that.html?src=3CQJlU4kgUsjlLQgNFH70g-1-5" TargetMode="External"/><Relationship Id="rId4" Type="http://schemas.openxmlformats.org/officeDocument/2006/relationships/hyperlink" Target="http://www.shutterstock.com/pic-410136730/stock-photo-checking-the-chemical-formula-in-academic-laboratory.html?src=mv-2KaiMk6G0X5EuEw2fRg-1-89"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31" activePane="bottomLeft" state="frozen"/>
      <selection pane="bottomLeft" activeCell="K32" sqref="K3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07.25" customHeight="1" x14ac:dyDescent="0.25">
      <c r="A10" s="12" t="str">
        <f>IF(OR(B10&lt;&gt;"",J10&lt;&gt;""),"IMG01","")</f>
        <v>IMG01</v>
      </c>
      <c r="B10" s="78"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CN_10_13_REC160_IMG01n.jpg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CN_10_13_REC160_IMG01a.jpg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96.75" customHeight="1" x14ac:dyDescent="0.25">
      <c r="A11" s="12" t="str">
        <f t="shared" ref="A11:A18" si="3">IF(OR(B11&lt;&gt;"",J11&lt;&gt;""),CONCATENATE(LEFT(A10,3),IF(MID(A10,4,2)+1&lt;10,CONCATENATE("0",MID(A10,4,2)+1))),"")</f>
        <v>IMG02</v>
      </c>
      <c r="B11" s="78">
        <v>235814905</v>
      </c>
      <c r="C11" s="20" t="str">
        <f t="shared" si="0"/>
        <v>Recurso F6B</v>
      </c>
      <c r="D11" s="63" t="s">
        <v>191</v>
      </c>
      <c r="E11" s="63" t="s">
        <v>155</v>
      </c>
      <c r="F11" s="13" t="str">
        <f t="shared" ref="F11:F74" ca="1" si="4">IF(OR(B11&lt;&gt;"",J11&lt;&gt;""),CONCATENATE($C$7,"_",$A11,IF($G$4="Cuaderno de Estudio","_small",CONCATENATE(IF(I11="","","n"),IF(LEFT($G$5,1)="F",".jpg",".png")))),"")</f>
        <v>CN_10_13_REC160_IMG02n.jpg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CN_10_13_REC160_IMG02a.jpg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93.75" customHeight="1" x14ac:dyDescent="0.25">
      <c r="A12" s="12" t="str">
        <f t="shared" si="3"/>
        <v>IMG03</v>
      </c>
      <c r="B12" s="78">
        <v>157342325</v>
      </c>
      <c r="C12" s="20" t="str">
        <f t="shared" si="0"/>
        <v>Recurso F6B</v>
      </c>
      <c r="D12" s="63" t="s">
        <v>191</v>
      </c>
      <c r="E12" s="63" t="s">
        <v>155</v>
      </c>
      <c r="F12" s="13" t="str">
        <f t="shared" ca="1" si="4"/>
        <v>CN_10_13_REC160_IMG03n.jpg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CN_10_13_REC160_IMG03a.jpg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94.5" customHeight="1" x14ac:dyDescent="0.25">
      <c r="A13" s="12" t="str">
        <f t="shared" si="3"/>
        <v>IMG04</v>
      </c>
      <c r="B13" s="78">
        <v>410136730</v>
      </c>
      <c r="C13" s="20" t="str">
        <f t="shared" si="0"/>
        <v>Recurso F6B</v>
      </c>
      <c r="D13" s="63" t="s">
        <v>191</v>
      </c>
      <c r="E13" s="63" t="s">
        <v>155</v>
      </c>
      <c r="F13" s="13" t="str">
        <f t="shared" ca="1" si="4"/>
        <v>CN_10_13_REC160_IMG04n.jpg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CN_10_13_REC160_IMG04a.jpg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96.75" customHeight="1" x14ac:dyDescent="0.25">
      <c r="A14" s="12" t="str">
        <f t="shared" si="3"/>
        <v>IMG05</v>
      </c>
      <c r="B14" s="78">
        <v>321436571</v>
      </c>
      <c r="C14" s="20" t="str">
        <f t="shared" si="0"/>
        <v>Recurso F6B</v>
      </c>
      <c r="D14" s="63" t="s">
        <v>191</v>
      </c>
      <c r="E14" s="63" t="s">
        <v>155</v>
      </c>
      <c r="F14" s="13" t="str">
        <f t="shared" ca="1" si="4"/>
        <v>CN_10_13_REC160_IMG05n.jpg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CN_10_13_REC160_IMG05a.jpg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96.75" customHeight="1" x14ac:dyDescent="0.25">
      <c r="A15" s="12" t="str">
        <f t="shared" si="3"/>
        <v>IMG06</v>
      </c>
      <c r="B15" s="78">
        <v>342353396</v>
      </c>
      <c r="C15" s="20" t="str">
        <f t="shared" si="0"/>
        <v>Recurso F6B</v>
      </c>
      <c r="D15" s="63" t="s">
        <v>191</v>
      </c>
      <c r="E15" s="63" t="s">
        <v>155</v>
      </c>
      <c r="F15" s="13" t="str">
        <f t="shared" ca="1" si="4"/>
        <v>CN_10_13_REC160_IMG06n.jpg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CN_10_13_REC160_IMG06a.jpg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08.75" customHeight="1" x14ac:dyDescent="0.3">
      <c r="A16" s="12" t="str">
        <f t="shared" si="3"/>
        <v>IMG07</v>
      </c>
      <c r="B16" s="62" t="s">
        <v>192</v>
      </c>
      <c r="C16" s="20" t="str">
        <f t="shared" si="0"/>
        <v>Recurso F6B</v>
      </c>
      <c r="D16" s="63" t="s">
        <v>193</v>
      </c>
      <c r="E16" s="63" t="s">
        <v>155</v>
      </c>
      <c r="F16" s="13" t="str">
        <f t="shared" ca="1" si="4"/>
        <v>CN_10_13_REC160_IMG07n.jpg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CN_10_13_REC160_IMG07a.jpg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194</v>
      </c>
      <c r="O16" s="2" t="str">
        <f>'Definición técnica de imagenes'!A25</f>
        <v>F7</v>
      </c>
    </row>
    <row r="17" spans="1:15" s="11" customFormat="1" ht="117.75" customHeight="1" x14ac:dyDescent="0.25">
      <c r="A17" s="12" t="str">
        <f t="shared" si="3"/>
        <v>IMG08</v>
      </c>
      <c r="B17" s="62" t="s">
        <v>192</v>
      </c>
      <c r="C17" s="20" t="str">
        <f t="shared" si="0"/>
        <v>Recurso F6B</v>
      </c>
      <c r="D17" s="63" t="s">
        <v>193</v>
      </c>
      <c r="E17" s="63" t="s">
        <v>155</v>
      </c>
      <c r="F17" s="13" t="str">
        <f t="shared" ca="1" si="4"/>
        <v>CN_10_13_REC160_IMG08n.jpg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CN_10_13_REC160_IMG08a.jpg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194</v>
      </c>
      <c r="O17" s="2" t="str">
        <f>'Definición técnica de imagenes'!A27</f>
        <v>F7B</v>
      </c>
    </row>
    <row r="18" spans="1:15" s="11" customFormat="1" ht="106.5" customHeight="1" x14ac:dyDescent="0.25">
      <c r="A18" s="12" t="str">
        <f t="shared" si="3"/>
        <v>IMG09</v>
      </c>
      <c r="B18" s="62" t="s">
        <v>192</v>
      </c>
      <c r="C18" s="20" t="str">
        <f t="shared" si="0"/>
        <v>Recurso F6B</v>
      </c>
      <c r="D18" s="63" t="s">
        <v>193</v>
      </c>
      <c r="E18" s="63" t="s">
        <v>155</v>
      </c>
      <c r="F18" s="13" t="str">
        <f t="shared" ca="1" si="4"/>
        <v>CN_10_13_REC160_IMG09n.jpg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CN_10_13_REC160_IMG09a.jpg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194</v>
      </c>
      <c r="O18" s="2" t="str">
        <f>'Definición técnica de imagenes'!A30</f>
        <v>F8</v>
      </c>
    </row>
    <row r="19" spans="1:15" s="11" customFormat="1" ht="102.75" customHeight="1" x14ac:dyDescent="0.3">
      <c r="A19" s="12" t="str">
        <f t="shared" ref="A19:A50" si="6">IF(OR(B19&lt;&gt;"",J19&lt;&gt;""),CONCATENATE(LEFT(A18,3),IF(MID(A18,4,2)+1&lt;10,CONCATENATE("0",MID(A18,4,2)+1),MID(A18,4,2)+1)),"")</f>
        <v>IMG10</v>
      </c>
      <c r="B19" s="62" t="s">
        <v>192</v>
      </c>
      <c r="C19" s="20" t="str">
        <f t="shared" si="0"/>
        <v>Recurso F6B</v>
      </c>
      <c r="D19" s="63" t="s">
        <v>193</v>
      </c>
      <c r="E19" s="63" t="s">
        <v>155</v>
      </c>
      <c r="F19" s="13" t="str">
        <f t="shared" ca="1" si="4"/>
        <v>CN_10_13_REC160_IMG10n.jpg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CN_10_13_REC160_IMG10a.jpg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194</v>
      </c>
      <c r="O19" s="2" t="str">
        <f>'Definición técnica de imagenes'!A31</f>
        <v>F10</v>
      </c>
    </row>
    <row r="20" spans="1:15" s="11" customFormat="1" ht="104.25" customHeight="1" x14ac:dyDescent="0.25">
      <c r="A20" s="12" t="str">
        <f t="shared" si="6"/>
        <v>IMG11</v>
      </c>
      <c r="B20" s="62" t="s">
        <v>192</v>
      </c>
      <c r="C20" s="20" t="str">
        <f t="shared" si="0"/>
        <v>Recurso F6B</v>
      </c>
      <c r="D20" s="63" t="s">
        <v>193</v>
      </c>
      <c r="E20" s="63" t="s">
        <v>155</v>
      </c>
      <c r="F20" s="13" t="str">
        <f t="shared" ca="1" si="4"/>
        <v>CN_10_13_REC160_IMG11n.jpg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CN_10_13_REC160_IMG11a.jpg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194</v>
      </c>
      <c r="O20" s="2" t="str">
        <f>'Definición técnica de imagenes'!A32</f>
        <v>F10B</v>
      </c>
    </row>
    <row r="21" spans="1:15" s="11" customFormat="1" ht="109.5" customHeight="1" x14ac:dyDescent="0.25">
      <c r="A21" s="12" t="str">
        <f t="shared" si="6"/>
        <v>IMG12</v>
      </c>
      <c r="B21" s="62" t="s">
        <v>192</v>
      </c>
      <c r="C21" s="20" t="str">
        <f t="shared" si="0"/>
        <v>Recurso F6B</v>
      </c>
      <c r="D21" s="63" t="s">
        <v>193</v>
      </c>
      <c r="E21" s="63" t="s">
        <v>155</v>
      </c>
      <c r="F21" s="13" t="str">
        <f t="shared" ca="1" si="4"/>
        <v>CN_10_13_REC160_IMG12n.jpg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CN_10_13_REC160_IMG12a.jpg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194</v>
      </c>
      <c r="O21" s="2" t="str">
        <f>'Definición técnica de imagenes'!A33</f>
        <v>F11</v>
      </c>
    </row>
    <row r="22" spans="1:15" s="11" customFormat="1" ht="105.75" customHeight="1" x14ac:dyDescent="0.25">
      <c r="A22" s="12" t="str">
        <f t="shared" si="6"/>
        <v>IMG13</v>
      </c>
      <c r="B22" s="78">
        <v>404753818</v>
      </c>
      <c r="C22" s="20" t="str">
        <f t="shared" si="0"/>
        <v>Recurso F6B</v>
      </c>
      <c r="D22" s="63" t="s">
        <v>191</v>
      </c>
      <c r="E22" s="63" t="s">
        <v>155</v>
      </c>
      <c r="F22" s="13" t="str">
        <f t="shared" ca="1" si="4"/>
        <v>CN_10_13_REC160_IMG13n.jpg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CN_10_13_REC160_IMG13a.jpg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c r="O22" s="2" t="str">
        <f>'Definición técnica de imagenes'!A34</f>
        <v>F12</v>
      </c>
    </row>
    <row r="23" spans="1:15" s="11" customFormat="1" ht="108.75" customHeight="1" x14ac:dyDescent="0.25">
      <c r="A23" s="12" t="str">
        <f t="shared" si="6"/>
        <v>IMG14</v>
      </c>
      <c r="B23" s="62" t="s">
        <v>192</v>
      </c>
      <c r="C23" s="20" t="str">
        <f t="shared" si="0"/>
        <v>Recurso F6B</v>
      </c>
      <c r="D23" s="63" t="s">
        <v>193</v>
      </c>
      <c r="E23" s="63" t="s">
        <v>155</v>
      </c>
      <c r="F23" s="13" t="str">
        <f t="shared" ca="1" si="4"/>
        <v>CN_10_13_REC160_IMG14n.jpg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CN_10_13_REC160_IMG14a.jpg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195</v>
      </c>
      <c r="O23" s="2" t="str">
        <f>'Definición técnica de imagenes'!A35</f>
        <v>F13</v>
      </c>
    </row>
    <row r="24" spans="1:15" s="11" customFormat="1" ht="109.5" customHeight="1" x14ac:dyDescent="0.25">
      <c r="A24" s="12" t="str">
        <f t="shared" si="6"/>
        <v>IMG15</v>
      </c>
      <c r="B24" s="62" t="s">
        <v>192</v>
      </c>
      <c r="C24" s="20" t="str">
        <f t="shared" si="0"/>
        <v>Recurso F6B</v>
      </c>
      <c r="D24" s="63" t="s">
        <v>193</v>
      </c>
      <c r="E24" s="63" t="s">
        <v>155</v>
      </c>
      <c r="F24" s="13" t="str">
        <f t="shared" ca="1" si="4"/>
        <v>CN_10_13_REC160_IMG15n.jpg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CN_10_13_REC160_IMG15a.jpg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195</v>
      </c>
      <c r="O24" s="2" t="str">
        <f>'Definición técnica de imagenes'!A37</f>
        <v>F13B</v>
      </c>
    </row>
    <row r="25" spans="1:15" s="11" customFormat="1" ht="110.25" customHeight="1" x14ac:dyDescent="0.25">
      <c r="A25" s="12" t="str">
        <f t="shared" si="6"/>
        <v>IMG16</v>
      </c>
      <c r="B25" s="62" t="s">
        <v>192</v>
      </c>
      <c r="C25" s="20" t="str">
        <f t="shared" si="0"/>
        <v>Recurso F6B</v>
      </c>
      <c r="D25" s="63" t="s">
        <v>193</v>
      </c>
      <c r="E25" s="63" t="s">
        <v>155</v>
      </c>
      <c r="F25" s="13" t="str">
        <f t="shared" ca="1" si="4"/>
        <v>CN_10_13_REC160_IMG16n.jpg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CN_10_13_REC160_IMG16a.jpg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195</v>
      </c>
    </row>
    <row r="26" spans="1:15" s="11" customFormat="1" ht="108.75" customHeight="1" x14ac:dyDescent="0.25">
      <c r="A26" s="12" t="str">
        <f t="shared" si="6"/>
        <v>IMG17</v>
      </c>
      <c r="B26" s="62" t="s">
        <v>192</v>
      </c>
      <c r="C26" s="20" t="str">
        <f t="shared" si="0"/>
        <v>Recurso F6B</v>
      </c>
      <c r="D26" s="63" t="s">
        <v>193</v>
      </c>
      <c r="E26" s="63" t="s">
        <v>155</v>
      </c>
      <c r="F26" s="13" t="str">
        <f t="shared" ca="1" si="4"/>
        <v>CN_10_13_REC160_IMG17n.jpg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CN_10_13_REC160_IMG17a.jpg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195</v>
      </c>
    </row>
    <row r="27" spans="1:15" s="11" customFormat="1" ht="96" customHeight="1" x14ac:dyDescent="0.25">
      <c r="A27" s="12" t="str">
        <f t="shared" si="6"/>
        <v>IMG18</v>
      </c>
      <c r="B27" s="62" t="s">
        <v>192</v>
      </c>
      <c r="C27" s="20" t="str">
        <f t="shared" si="0"/>
        <v>Recurso F6B</v>
      </c>
      <c r="D27" s="63" t="s">
        <v>193</v>
      </c>
      <c r="E27" s="63" t="s">
        <v>155</v>
      </c>
      <c r="F27" s="13" t="str">
        <f t="shared" ca="1" si="4"/>
        <v>CN_10_13_REC160_IMG18n.jpg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CN_10_13_REC160_IMG18a.jpg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195</v>
      </c>
      <c r="O27" s="2"/>
    </row>
    <row r="28" spans="1:15" s="11" customFormat="1" ht="121.5" customHeight="1" x14ac:dyDescent="0.25">
      <c r="A28" s="12" t="str">
        <f t="shared" si="6"/>
        <v>IMG19</v>
      </c>
      <c r="B28" s="62" t="s">
        <v>192</v>
      </c>
      <c r="C28" s="20" t="str">
        <f t="shared" si="0"/>
        <v>Recurso F6B</v>
      </c>
      <c r="D28" s="63" t="s">
        <v>193</v>
      </c>
      <c r="E28" s="63" t="s">
        <v>155</v>
      </c>
      <c r="F28" s="13" t="str">
        <f t="shared" ca="1" si="4"/>
        <v>CN_10_13_REC160_IMG19n.jpg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CN_10_13_REC160_IMG19a.jpg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c r="K28" s="64" t="s">
        <v>195</v>
      </c>
    </row>
    <row r="29" spans="1:15" s="11" customFormat="1" ht="109.5" customHeight="1" x14ac:dyDescent="0.25">
      <c r="A29" s="12" t="str">
        <f t="shared" si="6"/>
        <v>IMG20</v>
      </c>
      <c r="B29" s="62" t="s">
        <v>192</v>
      </c>
      <c r="C29" s="20" t="str">
        <f t="shared" si="0"/>
        <v>Recurso F6B</v>
      </c>
      <c r="D29" s="63" t="s">
        <v>193</v>
      </c>
      <c r="E29" s="63" t="s">
        <v>155</v>
      </c>
      <c r="F29" s="13" t="str">
        <f t="shared" ca="1" si="4"/>
        <v>CN_10_13_REC160_IMG20n.jpg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CN_10_13_REC160_IMG20a.jpg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t="s">
        <v>195</v>
      </c>
    </row>
    <row r="30" spans="1:15" s="11" customFormat="1" ht="109.5" customHeight="1" x14ac:dyDescent="0.25">
      <c r="A30" s="12" t="str">
        <f t="shared" si="6"/>
        <v>IMG21</v>
      </c>
      <c r="B30" s="62" t="s">
        <v>192</v>
      </c>
      <c r="C30" s="20" t="str">
        <f t="shared" si="0"/>
        <v>Recurso F6B</v>
      </c>
      <c r="D30" s="63" t="s">
        <v>193</v>
      </c>
      <c r="E30" s="63" t="s">
        <v>155</v>
      </c>
      <c r="F30" s="13" t="str">
        <f t="shared" ca="1" si="4"/>
        <v>CN_10_13_REC160_IMG21n.jpg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CN_10_13_REC160_IMG21a.jpg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t="s">
        <v>195</v>
      </c>
    </row>
    <row r="31" spans="1:15" s="11" customFormat="1" ht="98.25" customHeight="1" x14ac:dyDescent="0.25">
      <c r="A31" s="12" t="str">
        <f t="shared" si="6"/>
        <v>IMG22</v>
      </c>
      <c r="B31" s="62" t="s">
        <v>192</v>
      </c>
      <c r="C31" s="20" t="str">
        <f t="shared" si="0"/>
        <v>Recurso F6B</v>
      </c>
      <c r="D31" s="63" t="s">
        <v>193</v>
      </c>
      <c r="E31" s="63" t="s">
        <v>155</v>
      </c>
      <c r="F31" s="13" t="str">
        <f t="shared" ca="1" si="4"/>
        <v>CN_10_13_REC160_IMG22n.jpg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CN_10_13_REC160_IMG22a.jpg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t="s">
        <v>195</v>
      </c>
    </row>
    <row r="32" spans="1:15" s="11" customFormat="1" ht="84.75" customHeight="1" x14ac:dyDescent="0.25">
      <c r="A32" s="12" t="str">
        <f t="shared" si="6"/>
        <v>IMG23</v>
      </c>
      <c r="B32" s="62" t="s">
        <v>192</v>
      </c>
      <c r="C32" s="20" t="str">
        <f t="shared" si="0"/>
        <v>Recurso F6B</v>
      </c>
      <c r="D32" s="63" t="s">
        <v>193</v>
      </c>
      <c r="E32" s="63" t="s">
        <v>155</v>
      </c>
      <c r="F32" s="13" t="str">
        <f t="shared" ca="1" si="4"/>
        <v>CN_10_13_REC160_IMG23n.jpg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CN_10_13_REC160_IMG23a.jpg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t="s">
        <v>195</v>
      </c>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308960795/stock-photo-calculator-isolated-on-white-background-device-for-calculating-the-numbers.html?src=Jatr-9A2tzV2lnryYfCpiw-1-1"/>
    <hyperlink ref="B11" r:id="rId2" display="http://www.shutterstock.com/pic-235814905/stock-photo-girl-in-the-laboratory-of-food-quality-tests-legumes-grain.html?src=mv-2KaiMk6G0X5EuEw2fRg-1-18"/>
    <hyperlink ref="B12" r:id="rId3" display="http://www.shutterstock.com/pic-157342325/stock-photo-business-concept-businesswoman-working-with-calculator-in-office.html?src=Jatr-9A2tzV2lnryYfCpiw-1-7"/>
    <hyperlink ref="B13" r:id="rId4" display="http://www.shutterstock.com/pic-410136730/stock-photo-checking-the-chemical-formula-in-academic-laboratory.html?src=mv-2KaiMk6G0X5EuEw2fRg-1-89"/>
    <hyperlink ref="B14" r:id="rId5" display="http://www.shutterstock.com/pic-321436571/stock-photo-bornite-also-known-as-peacock-ore-is-a-sulfide-mineral-with-chemical-composition-cu-fes-that.html?src=3CQJlU4kgUsjlLQgNFH70g-1-5"/>
    <hyperlink ref="B15" r:id="rId6" display="http://www.shutterstock.com/pic-342353396/stock-photo-female-medical-or-scientific-researcher-holding-at-a-liquid-solution-in-a-lab.html?src=mv-2KaiMk6G0X5EuEw2fRg-1-52"/>
    <hyperlink ref="B22" r:id="rId7" display="http://www.shutterstock.com/pic-404753818/stock-photo-bread-and-homemade-raspberry-jam-isolated-on-white-background.html?src=ak3MdUZ4vyIpYQYGEn0uvA-1-0"/>
  </hyperlinks>
  <pageMargins left="0.75" right="0.75" top="1" bottom="1" header="0.5" footer="0.5"/>
  <pageSetup orientation="portrait" horizontalDpi="4294967292" verticalDpi="4294967292" r:id="rId8"/>
  <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2016-05-23T02:44:21Z</dcterms:modified>
</cp:coreProperties>
</file>