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GitHub\CienciasNaturales\fuentes\contenidos\grado06\guion07\"/>
    </mc:Choice>
  </mc:AlternateContent>
  <bookViews>
    <workbookView xWindow="0" yWindow="0" windowWidth="1224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12" i="1" l="1"/>
  <c r="F5"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 i="1"/>
  <c r="H21" i="2"/>
  <c r="I21" i="2"/>
  <c r="J21" i="2"/>
  <c r="K45"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 i="1"/>
  <c r="C11" i="1"/>
  <c r="C13" i="1"/>
  <c r="C14" i="1"/>
  <c r="C15" i="1"/>
  <c r="C16" i="1"/>
  <c r="C17" i="1"/>
  <c r="C18" i="1"/>
  <c r="C19" i="1"/>
  <c r="C20" i="1"/>
  <c r="C10" i="1"/>
  <c r="G10" i="1"/>
</calcChain>
</file>

<file path=xl/sharedStrings.xml><?xml version="1.0" encoding="utf-8"?>
<sst xmlns="http://schemas.openxmlformats.org/spreadsheetml/2006/main" count="239" uniqueCount="157">
  <si>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</si>
  <si>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</si>
  <si>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</si>
  <si>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</si>
  <si>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</si>
  <si>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</si>
  <si>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</si>
  <si>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</si>
  <si>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</si>
  <si>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</si>
  <si>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</si>
  <si>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</si>
  <si>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</si>
  <si>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</si>
  <si>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</si>
  <si>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</si>
  <si>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</si>
  <si>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</si>
  <si>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</si>
  <si>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</si>
  <si>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</si>
  <si>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</si>
  <si>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</si>
  <si>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</si>
  <si>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</si>
  <si>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</si>
  <si>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</si>
  <si>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</si>
  <si>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</si>
  <si>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</si>
  <si>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</si>
  <si>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</si>
  <si>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</si>
  <si>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</si>
  <si>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</si>
  <si>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</si>
  <si>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</si>
  <si>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</si>
  <si>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</si>
  <si>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</si>
  <si>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</si>
  <si>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</si>
  <si>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</si>
  <si>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</si>
  <si>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</si>
  <si>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</si>
  <si>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</si>
  <si>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</si>
  <si>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</si>
  <si>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</si>
  <si>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</si>
  <si>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</si>
  <si>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</si>
  <si>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</si>
  <si>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</si>
  <si>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</si>
  <si>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</si>
  <si>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</si>
  <si>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</si>
  <si>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</si>
  <si>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</si>
  <si>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</si>
  <si>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</si>
  <si>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</si>
  <si>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</si>
  <si>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</si>
  <si>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</si>
  <si>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</si>
  <si>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</si>
  <si>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</si>
  <si>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</si>
  <si>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</si>
  <si>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</si>
  <si>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</si>
  <si>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</si>
  <si>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</si>
  <si>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</si>
  <si>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</si>
  <si>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</si>
  <si>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</si>
  <si>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</si>
  <si>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</si>
  <si>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</si>
  <si>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</si>
  <si>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</si>
  <si>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</si>
  <si>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</si>
  <si>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</si>
  <si>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</si>
  <si>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</si>
  <si>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</si>
  <si>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</si>
  <si>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</si>
  <si>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</si>
  <si>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</si>
  <si>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</si>
  <si>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</si>
  <si>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</si>
  <si>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</si>
  <si>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</si>
  <si>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</si>
  <si>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</si>
  <si>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</si>
  <si>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</si>
  <si>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</si>
  <si>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</si>
  <si>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</si>
  <si>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</si>
  <si>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</si>
  <si>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</si>
  <si>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</si>
  <si>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</si>
  <si>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</si>
  <si>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</si>
  <si>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</si>
  <si>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</si>
  <si>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</si>
  <si>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</si>
  <si>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</si>
  <si>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</si>
  <si>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</si>
  <si>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</si>
  <si>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</si>
  <si>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</si>
  <si>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</si>
  <si>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</si>
  <si>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</si>
  <si>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</si>
  <si>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</si>
  <si>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</si>
  <si>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</si>
  <si>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</si>
  <si>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</si>
  <si>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</si>
  <si>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</si>
  <si>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</si>
  <si>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</si>
  <si>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</si>
  <si>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</si>
  <si>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</si>
  <si>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</si>
  <si>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</si>
  <si>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</si>
  <si>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</si>
  <si>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</si>
  <si>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Ecosistemas, componentes y funcionamiento</t>
  </si>
  <si>
    <t>Germán Cuervo V.</t>
  </si>
  <si>
    <t>CN_06_07_CO_REC20</t>
  </si>
  <si>
    <t>Fotografía</t>
  </si>
  <si>
    <t>IMG02</t>
  </si>
  <si>
    <t>IMG03</t>
  </si>
  <si>
    <t>IMG04</t>
  </si>
  <si>
    <t>IMG05</t>
  </si>
  <si>
    <t>IMG06</t>
  </si>
  <si>
    <t>IMG07</t>
  </si>
  <si>
    <t>IMG08</t>
  </si>
  <si>
    <t>IMG09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</si>
</sst>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auto="1"/>
      </right>
      <top style="thin">
        <color auto="1"/>
      </top>
      <bottom style="thin">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2" fillId="0" borderId="5" xfId="0" applyNumberFormat="1" applyFont="1" applyFill="1" applyBorder="1" applyAlignment="1">
      <alignment horizontal="center"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24" xfId="0" applyFont="1" applyFill="1" applyBorder="1" applyAlignment="1">
      <alignment horizontal="left"/>
    </xf>
    <xf numFmtId="0" fontId="2" fillId="0" borderId="36" xfId="0" applyFont="1" applyFill="1" applyBorder="1" applyAlignment="1">
      <alignment horizontal="left"/>
    </xf>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6">
    <dxf>
      <fill>
        <patternFill>
          <bgColor rgb="FFCCFFCC"/>
        </patternFill>
      </fill>
    </dxf>
    <dxf>
      <border>
        <left style="thin">
          <color auto="1"/>
        </left>
        <right style="thin">
          <color auto="1"/>
        </right>
        <top style="thin">
          <color auto="1"/>
        </top>
        <bottom style="thin">
          <color auto="1"/>
        </bottom>
        <vertical/>
        <horizontal/>
      </border>
    </dxf>
    <dxf>
      <font>
        <color theme="0"/>
      </font>
    </dxf>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962025</xdr:rowOff>
        </xdr:from>
        <xdr:to>
          <xdr:col>2</xdr:col>
          <xdr:colOff>2028825</xdr:colOff>
          <xdr:row>15</xdr:row>
          <xdr:rowOff>1419225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2019300</xdr:colOff>
          <xdr:row>15</xdr:row>
          <xdr:rowOff>962025</xdr:rowOff>
        </xdr:from>
        <xdr:to>
          <xdr:col>3</xdr:col>
          <xdr:colOff>1657350</xdr:colOff>
          <xdr:row>15</xdr:row>
          <xdr:rowOff>1419225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962025</xdr:rowOff>
        </xdr:from>
        <xdr:to>
          <xdr:col>4</xdr:col>
          <xdr:colOff>1666875</xdr:colOff>
          <xdr:row>15</xdr:row>
          <xdr:rowOff>1419225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962025</xdr:rowOff>
        </xdr:from>
        <xdr:to>
          <xdr:col>5</xdr:col>
          <xdr:colOff>1666875</xdr:colOff>
          <xdr:row>15</xdr:row>
          <xdr:rowOff>1419225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4</xdr:row>
          <xdr:rowOff>9525</xdr:rowOff>
        </xdr:from>
        <xdr:to>
          <xdr:col>2</xdr:col>
          <xdr:colOff>2066925</xdr:colOff>
          <xdr:row>4</xdr:row>
          <xdr:rowOff>466725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2085975</xdr:colOff>
          <xdr:row>4</xdr:row>
          <xdr:rowOff>9525</xdr:rowOff>
        </xdr:from>
        <xdr:to>
          <xdr:col>3</xdr:col>
          <xdr:colOff>1724025</xdr:colOff>
          <xdr:row>4</xdr:row>
          <xdr:rowOff>466725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466725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6"/>
  <sheetViews>
    <sheetView showGridLines="0" tabSelected="1" zoomScale="70" zoomScaleNormal="70" zoomScalePageLayoutView="140" workbookViewId="0">
      <selection activeCell="B18" sqref="B18"/>
    </sheetView>
  </sheetViews>
  <sheetFormatPr baseColWidth="10" defaultColWidth="10.875" defaultRowHeight="13.5" x14ac:dyDescent="0.25"/>
  <cols>
    <col min="1" max="1" width="20.625" style="2" customWidth="1"/>
    <col min="2" max="2" width="21" style="2" customWidth="1"/>
    <col min="3" max="3" width="23"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1" t="s">
        <v>22</v>
      </c>
      <c r="D2" s="82"/>
      <c r="F2" s="74" t="s">
        <v>0</v>
      </c>
      <c r="G2" s="75"/>
      <c r="H2" s="49"/>
      <c r="I2" s="49"/>
      <c r="J2" s="16"/>
    </row>
    <row r="3" spans="1:16" ht="15.75" x14ac:dyDescent="0.25">
      <c r="A3" s="1"/>
      <c r="B3" s="4" t="s">
        <v>8</v>
      </c>
      <c r="C3" s="83">
        <v>6</v>
      </c>
      <c r="D3" s="84"/>
      <c r="F3" s="76">
        <v>42078</v>
      </c>
      <c r="G3" s="77"/>
      <c r="H3" s="49"/>
      <c r="I3" s="49"/>
      <c r="J3" s="16"/>
    </row>
    <row r="4" spans="1:16" ht="16.5" x14ac:dyDescent="0.3">
      <c r="A4" s="1"/>
      <c r="B4" s="4" t="s">
        <v>54</v>
      </c>
      <c r="C4" s="85" t="s">
        <v>145</v>
      </c>
      <c r="D4" s="86"/>
      <c r="E4" s="5"/>
      <c r="F4" s="48" t="s">
        <v>55</v>
      </c>
      <c r="G4" s="47" t="s">
        <v>56</v>
      </c>
      <c r="H4" s="49"/>
      <c r="I4" s="49"/>
      <c r="J4" s="16"/>
      <c r="K4" s="16"/>
    </row>
    <row r="5" spans="1:16" ht="16.5" thickBot="1" x14ac:dyDescent="0.3">
      <c r="A5" s="1"/>
      <c r="B5" s="6" t="s">
        <v>1</v>
      </c>
      <c r="C5" s="87" t="s">
        <v>146</v>
      </c>
      <c r="D5" s="88"/>
      <c r="E5" s="5"/>
      <c r="F5" s="46" t="str">
        <f>IF(G4="Recurso","Motor del recurso","")</f>
        <v>Motor del recurso</v>
      </c>
      <c r="G5" s="46" t="s">
        <v>86</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147</v>
      </c>
      <c r="D7" s="32" t="s">
        <v>39</v>
      </c>
      <c r="F7" s="1"/>
      <c r="G7" s="1"/>
      <c r="H7" s="1"/>
      <c r="I7" s="1"/>
      <c r="J7" s="16"/>
      <c r="K7" s="16"/>
    </row>
    <row r="8" spans="1:16" s="9" customFormat="1" ht="16.5" thickBot="1" x14ac:dyDescent="0.3">
      <c r="A8" s="10"/>
      <c r="B8" s="10"/>
      <c r="C8" s="10"/>
      <c r="D8" s="11"/>
      <c r="E8" s="11"/>
      <c r="F8" s="78" t="s">
        <v>62</v>
      </c>
      <c r="G8" s="79"/>
      <c r="H8" s="79"/>
      <c r="I8" s="80"/>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ht="26.25" customHeight="1" x14ac:dyDescent="0.25">
      <c r="A10" s="73" t="s">
        <v>142</v>
      </c>
      <c r="B10" s="27">
        <v>55582372</v>
      </c>
      <c r="C10" s="27" t="str">
        <f>IF(OR(B10&lt;&gt;"",J10&lt;&gt;""),IF($G$4="Recurso",CONCATENATE($G$4," ",$G$5),$G$4),"")</f>
        <v>Recurso M10B</v>
      </c>
      <c r="D10" s="14" t="s">
        <v>148</v>
      </c>
      <c r="E10" s="14"/>
      <c r="F10" s="14" t="str">
        <f>IF(OR(B10&lt;&gt;"",J10&lt;&gt;""),CONCATENATE($C$7,"_",$A10,IF($G$4="Cuaderno de Estudio","_small",CONCATENATE(IF(I10="","","n"),IF(LEFT($G$5,1)="F",".jpg",".png")))),"")</f>
        <v>CN_06_07_CO_REC20_IMG01.png</v>
      </c>
      <c r="G10" s="14" t="str">
        <f>IF(F10&lt;&gt;"",IF($G$4="Recurso",IF(LEFT($G$5,1)="M",VLOOKUP($G$5,'Definición técnica de imagenes'!$A$3:$G$17,5,FALSE),IF($G$5="F1",'Definición técnica de imagenes'!$E$15,'Definición técnica de imagenes'!$F$13)),'Definición técnica de imagenes'!$E$16),"")</f>
        <v>273 x 51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c r="K10" s="19"/>
    </row>
    <row r="11" spans="1:16" s="12" customFormat="1" ht="26.25" customHeight="1" x14ac:dyDescent="0.25">
      <c r="A11" s="73" t="s">
        <v>149</v>
      </c>
      <c r="B11" s="27">
        <v>142937020</v>
      </c>
      <c r="C11" s="27" t="str">
        <f t="shared" ref="C11:C72" si="0">IF(OR(B11&lt;&gt;"",J11&lt;&gt;""),IF($G$4="Recurso",CONCATENATE($G$4," ",$G$5),$G$4),"")</f>
        <v>Recurso M10B</v>
      </c>
      <c r="D11" s="14" t="s">
        <v>148</v>
      </c>
      <c r="E11" s="14"/>
      <c r="F11" s="14" t="str">
        <f t="shared" ref="F11:F72" si="1">IF(OR(B11&lt;&gt;"",J11&lt;&gt;""),CONCATENATE($C$7,"_",$A11,IF($G$4="Cuaderno de Estudio","_small",CONCATENATE(IF(I11="","","n"),IF(LEFT($G$5,1)="F",".jpg",".png")))),"")</f>
        <v>CN_06_07_CO_REC20_IMG02.png</v>
      </c>
      <c r="G11" s="14" t="str">
        <f>IF(F11&lt;&gt;"",IF($G$4="Recurso",IF(LEFT($G$5,1)="M",VLOOKUP($G$5,'Definición técnica de imagenes'!$A$3:$G$17,5,FALSE),IF($G$5="F1",'Definición técnica de imagenes'!$E$15,'Definición técnica de imagenes'!$F$13)),'Definición técnica de imagenes'!$E$16),"")</f>
        <v>273 x 51 px</v>
      </c>
      <c r="H11" s="14" t="str">
        <f t="shared" ref="H11:H72"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ht="26.25" customHeight="1" x14ac:dyDescent="0.25">
      <c r="A12" s="73" t="s">
        <v>150</v>
      </c>
      <c r="B12" s="27">
        <v>17668504</v>
      </c>
      <c r="C12" s="27" t="str">
        <f t="shared" si="0"/>
        <v>Recurso M10B</v>
      </c>
      <c r="D12" s="14" t="s">
        <v>148</v>
      </c>
      <c r="E12" s="14"/>
      <c r="F12" s="14" t="str">
        <f t="shared" si="1"/>
        <v>CN_06_07_CO_REC20_IMG03.png</v>
      </c>
      <c r="G12" s="14" t="str">
        <f>IF(F12&lt;&gt;"",IF($G$4="Recurso",IF(LEFT($G$5,1)="M",VLOOKUP($G$5,'Definición técnica de imagenes'!$A$3:$G$17,5,FALSE),IF($G$5="F1",'Definición técnica de imagenes'!$E$15,'Definición técnica de imagenes'!$F$13)),'Definición técnica de imagenes'!$E$16),"")</f>
        <v>273 x 51 px</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ht="26.25" customHeight="1" x14ac:dyDescent="0.25">
      <c r="A13" s="73" t="s">
        <v>151</v>
      </c>
      <c r="B13" s="27">
        <v>251277730</v>
      </c>
      <c r="C13" s="27" t="str">
        <f t="shared" si="0"/>
        <v>Recurso M10B</v>
      </c>
      <c r="D13" s="14" t="s">
        <v>148</v>
      </c>
      <c r="E13" s="14"/>
      <c r="F13" s="14" t="str">
        <f t="shared" si="1"/>
        <v>CN_06_07_CO_REC20_IMG04.png</v>
      </c>
      <c r="G13" s="14" t="str">
        <f>IF(F13&lt;&gt;"",IF($G$4="Recurso",IF(LEFT($G$5,1)="M",VLOOKUP($G$5,'Definición técnica de imagenes'!$A$3:$G$17,5,FALSE),IF($G$5="F1",'Definición técnica de imagenes'!$E$15,'Definición técnica de imagenes'!$F$13)),'Definición técnica de imagenes'!$E$16),"")</f>
        <v>273 x 51 px</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ht="26.25" customHeight="1" x14ac:dyDescent="0.25">
      <c r="A14" s="73" t="s">
        <v>152</v>
      </c>
      <c r="B14" s="27">
        <v>215535847</v>
      </c>
      <c r="C14" s="27" t="str">
        <f t="shared" si="0"/>
        <v>Recurso M10B</v>
      </c>
      <c r="D14" s="14" t="s">
        <v>148</v>
      </c>
      <c r="E14" s="14"/>
      <c r="F14" s="14" t="str">
        <f t="shared" si="1"/>
        <v>CN_06_07_CO_REC20_IMG05.png</v>
      </c>
      <c r="G14" s="14" t="str">
        <f>IF(F14&lt;&gt;"",IF($G$4="Recurso",IF(LEFT($G$5,1)="M",VLOOKUP($G$5,'Definición técnica de imagenes'!$A$3:$G$17,5,FALSE),IF($G$5="F1",'Definición técnica de imagenes'!$E$15,'Definición técnica de imagenes'!$F$13)),'Definición técnica de imagenes'!$E$16),"")</f>
        <v>273 x 51 px</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ht="26.25" customHeight="1" x14ac:dyDescent="0.25">
      <c r="A15" s="73" t="s">
        <v>153</v>
      </c>
      <c r="B15" s="27">
        <v>115105876</v>
      </c>
      <c r="C15" s="27" t="str">
        <f t="shared" si="0"/>
        <v>Recurso M10B</v>
      </c>
      <c r="D15" s="14" t="s">
        <v>148</v>
      </c>
      <c r="E15" s="14"/>
      <c r="F15" s="14" t="str">
        <f t="shared" si="1"/>
        <v>CN_06_07_CO_REC20_IMG06.png</v>
      </c>
      <c r="G15" s="14" t="str">
        <f>IF(F15&lt;&gt;"",IF($G$4="Recurso",IF(LEFT($G$5,1)="M",VLOOKUP($G$5,'Definición técnica de imagenes'!$A$3:$G$17,5,FALSE),IF($G$5="F1",'Definición técnica de imagenes'!$E$15,'Definición técnica de imagenes'!$F$13)),'Definición técnica de imagenes'!$E$16),"")</f>
        <v>273 x 51 px</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26.25" customHeight="1" x14ac:dyDescent="0.3">
      <c r="A16" s="73" t="s">
        <v>154</v>
      </c>
      <c r="B16" s="27">
        <v>111902291</v>
      </c>
      <c r="C16" s="27" t="str">
        <f t="shared" si="0"/>
        <v>Recurso M10B</v>
      </c>
      <c r="D16" s="14" t="s">
        <v>148</v>
      </c>
      <c r="E16" s="14"/>
      <c r="F16" s="14" t="str">
        <f t="shared" si="1"/>
        <v>CN_06_07_CO_REC20_IMG07.png</v>
      </c>
      <c r="G16" s="14" t="str">
        <f>IF(F16&lt;&gt;"",IF($G$4="Recurso",IF(LEFT($G$5,1)="M",VLOOKUP($G$5,'Definición técnica de imagenes'!$A$3:$G$17,5,FALSE),IF($G$5="F1",'Definición técnica de imagenes'!$E$15,'Definición técnica de imagenes'!$F$13)),'Definición técnica de imagenes'!$E$16),"")</f>
        <v>273 x 51 px</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ht="26.25" customHeight="1" x14ac:dyDescent="0.25">
      <c r="A17" s="73" t="s">
        <v>155</v>
      </c>
      <c r="B17" s="27">
        <v>180900839</v>
      </c>
      <c r="C17" s="27" t="str">
        <f t="shared" si="0"/>
        <v>Recurso M10B</v>
      </c>
      <c r="D17" s="14" t="s">
        <v>148</v>
      </c>
      <c r="E17" s="14"/>
      <c r="F17" s="14" t="str">
        <f t="shared" si="1"/>
        <v>CN_06_07_CO_REC20_IMG08.png</v>
      </c>
      <c r="G17" s="14" t="str">
        <f>IF(F17&lt;&gt;"",IF($G$4="Recurso",IF(LEFT($G$5,1)="M",VLOOKUP($G$5,'Definición técnica de imagenes'!$A$3:$G$17,5,FALSE),IF($G$5="F1",'Definición técnica de imagenes'!$E$15,'Definición técnica de imagenes'!$F$13)),'Definición técnica de imagenes'!$E$16),"")</f>
        <v>273 x 51 px</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ht="26.25" customHeight="1" x14ac:dyDescent="0.25">
      <c r="A18" s="73" t="s">
        <v>156</v>
      </c>
      <c r="B18" s="27">
        <v>74025427</v>
      </c>
      <c r="C18" s="27" t="str">
        <f t="shared" si="0"/>
        <v>Recurso M10B</v>
      </c>
      <c r="D18" s="14" t="s">
        <v>148</v>
      </c>
      <c r="E18" s="14"/>
      <c r="F18" s="14" t="str">
        <f t="shared" si="1"/>
        <v>CN_06_07_CO_REC20_IMG09.png</v>
      </c>
      <c r="G18" s="14" t="str">
        <f>IF(F18&lt;&gt;"",IF($G$4="Recurso",IF(LEFT($G$5,1)="M",VLOOKUP($G$5,'Definición técnica de imagenes'!$A$3:$G$17,5,FALSE),IF($G$5="F1",'Definición técnica de imagenes'!$E$15,'Definición técnica de imagenes'!$F$13)),'Definición técnica de imagenes'!$E$16),"")</f>
        <v>273 x 51 px</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x14ac:dyDescent="0.25">
      <c r="A19" s="13" t="str">
        <f>IF(OR(B19&lt;&gt;"",J19&lt;&gt;""),CONCATENATE(LEFT(#REF!,3),IF(MID(#REF!,4,2)+1&lt;10,CONCATENATE("0",MID(#REF!,4,2)+1),MID(#REF!,4,2)+1)),"")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1"/>
      <c r="K19" s="21"/>
    </row>
    <row r="20" spans="1:11" s="12" customFormat="1" x14ac:dyDescent="0.25">
      <c r="A20" s="13" t="str">
        <f t="shared" ref="A20:A81" si="3">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4"/>
      <c r="K20" s="20"/>
    </row>
    <row r="21" spans="1:11" s="12" customFormat="1" ht="14.25" customHeight="1" x14ac:dyDescent="0.25">
      <c r="A21" s="13" t="str">
        <f t="shared" si="3"/>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19"/>
      <c r="K21" s="19"/>
    </row>
    <row r="22" spans="1:11" s="12" customFormat="1" x14ac:dyDescent="0.25">
      <c r="A22" s="13" t="str">
        <f t="shared" si="3"/>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15"/>
    </row>
    <row r="23" spans="1:11" s="12" customFormat="1" x14ac:dyDescent="0.25">
      <c r="A23" s="13" t="str">
        <f t="shared" si="3"/>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4"/>
      <c r="K23" s="19"/>
    </row>
    <row r="24" spans="1:11" s="12" customFormat="1" x14ac:dyDescent="0.25">
      <c r="A24" s="13" t="str">
        <f t="shared" si="3"/>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9"/>
    </row>
    <row r="25" spans="1:11" s="12" customFormat="1" x14ac:dyDescent="0.25">
      <c r="A25" s="13" t="str">
        <f t="shared" si="3"/>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9"/>
      <c r="K25" s="19"/>
    </row>
    <row r="26" spans="1:11" s="12" customFormat="1" x14ac:dyDescent="0.25">
      <c r="A26" s="13" t="str">
        <f t="shared" si="3"/>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9"/>
      <c r="K26" s="19"/>
    </row>
    <row r="27" spans="1:11" s="12" customFormat="1" x14ac:dyDescent="0.25">
      <c r="A27" s="13" t="str">
        <f t="shared" si="3"/>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3"/>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3"/>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3"/>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4"/>
      <c r="K33" s="15"/>
    </row>
    <row r="34" spans="1:11" s="12" customFormat="1" x14ac:dyDescent="0.25">
      <c r="A34" s="13" t="str">
        <f t="shared" si="3"/>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4"/>
      <c r="K34" s="15"/>
    </row>
    <row r="35" spans="1:11" s="12" customFormat="1" x14ac:dyDescent="0.25">
      <c r="A35" s="13" t="str">
        <f t="shared" si="3"/>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22"/>
      <c r="K35" s="15"/>
    </row>
    <row r="36" spans="1:11" s="12" customFormat="1" x14ac:dyDescent="0.25">
      <c r="A36" s="13" t="str">
        <f t="shared" si="3"/>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23"/>
      <c r="K36" s="15"/>
    </row>
    <row r="37" spans="1:11" s="12" customFormat="1" x14ac:dyDescent="0.25">
      <c r="A37" s="13" t="str">
        <f t="shared" si="3"/>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14"/>
      <c r="K37" s="15"/>
    </row>
    <row r="38" spans="1:11" s="12" customFormat="1" x14ac:dyDescent="0.25">
      <c r="A38" s="13" t="str">
        <f t="shared" si="3"/>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14"/>
      <c r="K38" s="15"/>
    </row>
    <row r="39" spans="1:11" s="12" customFormat="1" x14ac:dyDescent="0.25">
      <c r="A39" s="13" t="str">
        <f t="shared" si="3"/>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3"/>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3"/>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3"/>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3"/>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3"/>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3"/>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3"/>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3"/>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3"/>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3"/>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3"/>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3"/>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3"/>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3"/>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3"/>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3"/>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3"/>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3"/>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3"/>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3"/>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3"/>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3"/>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3"/>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3"/>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3"/>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3"/>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3"/>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3"/>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3"/>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3"/>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3"/>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3"/>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3"/>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3"/>
        <v/>
      </c>
      <c r="B73" s="13"/>
      <c r="C73" s="27" t="str">
        <f t="shared" ref="C73:C106" si="4">IF(OR(B73&lt;&gt;"",J73&lt;&gt;""),IF($G$4="Recurso",CONCATENATE($G$4," ",$G$5),$G$4),"")</f>
        <v/>
      </c>
      <c r="D73" s="14"/>
      <c r="E73" s="14"/>
      <c r="F73" s="14" t="str">
        <f t="shared" ref="F73:F106" si="5">IF(OR(B73&lt;&gt;"",J73&lt;&gt;""),CONCATENATE($C$7,"_",$A73,IF($G$4="Cuaderno de Estudio","_small",CONCATENATE(IF(I73="","","n"),IF(LEFT($G$5,1)="F",".jpg",".png")))),"")</f>
        <v/>
      </c>
      <c r="G73" s="14" t="str">
        <f>IF(F73&lt;&gt;"",IF($G$4="Recurso",IF(LEFT($G$5,1)="M",VLOOKUP($G$5,'Definición técnica de imagenes'!$A$3:$G$17,5,FALSE),IF($G$5="F1",'Definición técnica de imagenes'!$E$15,'Definición técnica de imagenes'!$F$13)),'Definición técnica de imagenes'!$E$16),"")</f>
        <v/>
      </c>
      <c r="H73" s="14" t="str">
        <f t="shared" ref="H73:H106" si="6">IF(AND(I73&lt;&gt;"",I73&lt;&gt;0),IF(OR(B73&lt;&gt;"",J73&lt;&gt;""),CONCATENATE($C$7,"_",$A73,IF($G$4="Cuaderno de Estudio","_zoom",CONCATENATE("a",IF(LEFT($G$5,1)="F",".jpg",".png")))),""),"")</f>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3"/>
        <v/>
      </c>
      <c r="B74" s="13"/>
      <c r="C74" s="27" t="str">
        <f t="shared" si="4"/>
        <v/>
      </c>
      <c r="D74" s="14"/>
      <c r="E74" s="14"/>
      <c r="F74" s="14" t="str">
        <f t="shared" si="5"/>
        <v/>
      </c>
      <c r="G74" s="14" t="str">
        <f>IF(F74&lt;&gt;"",IF($G$4="Recurso",IF(LEFT($G$5,1)="M",VLOOKUP($G$5,'Definición técnica de imagenes'!$A$3:$G$17,5,FALSE),IF($G$5="F1",'Definición técnica de imagenes'!$E$15,'Definición técnica de imagenes'!$F$13)),'Definición técnica de imagenes'!$E$16),"")</f>
        <v/>
      </c>
      <c r="H74" s="14" t="str">
        <f t="shared" si="6"/>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3"/>
        <v/>
      </c>
      <c r="B75" s="13"/>
      <c r="C75" s="27" t="str">
        <f t="shared" si="4"/>
        <v/>
      </c>
      <c r="D75" s="14"/>
      <c r="E75" s="14"/>
      <c r="F75" s="14" t="str">
        <f t="shared" si="5"/>
        <v/>
      </c>
      <c r="G75" s="14" t="str">
        <f>IF(F75&lt;&gt;"",IF($G$4="Recurso",IF(LEFT($G$5,1)="M",VLOOKUP($G$5,'Definición técnica de imagenes'!$A$3:$G$17,5,FALSE),IF($G$5="F1",'Definición técnica de imagenes'!$E$15,'Definición técnica de imagenes'!$F$13)),'Definición técnica de imagenes'!$E$16),"")</f>
        <v/>
      </c>
      <c r="H75" s="14" t="str">
        <f t="shared" si="6"/>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3"/>
        <v/>
      </c>
      <c r="B76" s="13"/>
      <c r="C76" s="27" t="str">
        <f t="shared" si="4"/>
        <v/>
      </c>
      <c r="D76" s="14"/>
      <c r="E76" s="14"/>
      <c r="F76" s="14" t="str">
        <f t="shared" si="5"/>
        <v/>
      </c>
      <c r="G76" s="14" t="str">
        <f>IF(F76&lt;&gt;"",IF($G$4="Recurso",IF(LEFT($G$5,1)="M",VLOOKUP($G$5,'Definición técnica de imagenes'!$A$3:$G$17,5,FALSE),IF($G$5="F1",'Definición técnica de imagenes'!$E$15,'Definición técnica de imagenes'!$F$13)),'Definición técnica de imagenes'!$E$16),"")</f>
        <v/>
      </c>
      <c r="H76" s="14" t="str">
        <f t="shared" si="6"/>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3"/>
        <v/>
      </c>
      <c r="B77" s="13"/>
      <c r="C77" s="27" t="str">
        <f t="shared" si="4"/>
        <v/>
      </c>
      <c r="D77" s="14"/>
      <c r="E77" s="14"/>
      <c r="F77" s="14" t="str">
        <f t="shared" si="5"/>
        <v/>
      </c>
      <c r="G77" s="14" t="str">
        <f>IF(F77&lt;&gt;"",IF($G$4="Recurso",IF(LEFT($G$5,1)="M",VLOOKUP($G$5,'Definición técnica de imagenes'!$A$3:$G$17,5,FALSE),IF($G$5="F1",'Definición técnica de imagenes'!$E$15,'Definición técnica de imagenes'!$F$13)),'Definición técnica de imagenes'!$E$16),"")</f>
        <v/>
      </c>
      <c r="H77" s="14" t="str">
        <f t="shared" si="6"/>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3"/>
        <v/>
      </c>
      <c r="B78" s="13"/>
      <c r="C78" s="27" t="str">
        <f t="shared" si="4"/>
        <v/>
      </c>
      <c r="D78" s="14"/>
      <c r="E78" s="14"/>
      <c r="F78" s="14" t="str">
        <f t="shared" si="5"/>
        <v/>
      </c>
      <c r="G78" s="14" t="str">
        <f>IF(F78&lt;&gt;"",IF($G$4="Recurso",IF(LEFT($G$5,1)="M",VLOOKUP($G$5,'Definición técnica de imagenes'!$A$3:$G$17,5,FALSE),IF($G$5="F1",'Definición técnica de imagenes'!$E$15,'Definición técnica de imagenes'!$F$13)),'Definición técnica de imagenes'!$E$16),"")</f>
        <v/>
      </c>
      <c r="H78" s="14" t="str">
        <f t="shared" si="6"/>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3"/>
        <v/>
      </c>
      <c r="B79" s="13"/>
      <c r="C79" s="27" t="str">
        <f t="shared" si="4"/>
        <v/>
      </c>
      <c r="D79" s="14"/>
      <c r="E79" s="14"/>
      <c r="F79" s="14" t="str">
        <f t="shared" si="5"/>
        <v/>
      </c>
      <c r="G79" s="14" t="str">
        <f>IF(F79&lt;&gt;"",IF($G$4="Recurso",IF(LEFT($G$5,1)="M",VLOOKUP($G$5,'Definición técnica de imagenes'!$A$3:$G$17,5,FALSE),IF($G$5="F1",'Definición técnica de imagenes'!$E$15,'Definición técnica de imagenes'!$F$13)),'Definición técnica de imagenes'!$E$16),"")</f>
        <v/>
      </c>
      <c r="H79" s="14" t="str">
        <f t="shared" si="6"/>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3"/>
        <v/>
      </c>
      <c r="B80" s="13"/>
      <c r="C80" s="27" t="str">
        <f t="shared" si="4"/>
        <v/>
      </c>
      <c r="D80" s="14"/>
      <c r="E80" s="14"/>
      <c r="F80" s="14" t="str">
        <f t="shared" si="5"/>
        <v/>
      </c>
      <c r="G80" s="14" t="str">
        <f>IF(F80&lt;&gt;"",IF($G$4="Recurso",IF(LEFT($G$5,1)="M",VLOOKUP($G$5,'Definición técnica de imagenes'!$A$3:$G$17,5,FALSE),IF($G$5="F1",'Definición técnica de imagenes'!$E$15,'Definición técnica de imagenes'!$F$13)),'Definición técnica de imagenes'!$E$16),"")</f>
        <v/>
      </c>
      <c r="H80" s="14" t="str">
        <f t="shared" si="6"/>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3"/>
        <v/>
      </c>
      <c r="B81" s="13"/>
      <c r="C81" s="27" t="str">
        <f t="shared" si="4"/>
        <v/>
      </c>
      <c r="D81" s="14"/>
      <c r="E81" s="14"/>
      <c r="F81" s="14" t="str">
        <f t="shared" si="5"/>
        <v/>
      </c>
      <c r="G81" s="14" t="str">
        <f>IF(F81&lt;&gt;"",IF($G$4="Recurso",IF(LEFT($G$5,1)="M",VLOOKUP($G$5,'Definición técnica de imagenes'!$A$3:$G$17,5,FALSE),IF($G$5="F1",'Definición técnica de imagenes'!$E$15,'Definición técnica de imagenes'!$F$13)),'Definición técnica de imagenes'!$E$16),"")</f>
        <v/>
      </c>
      <c r="H81" s="14" t="str">
        <f t="shared" si="6"/>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ref="A82:A106" si="7">IF(OR(B82&lt;&gt;"",J82&lt;&gt;""),CONCATENATE(LEFT(A81,3),IF(MID(A81,4,2)+1&lt;10,CONCATENATE("0",MID(A81,4,2)+1),MID(A81,4,2)+1)),"")</f>
        <v/>
      </c>
      <c r="B82" s="13"/>
      <c r="C82" s="27" t="str">
        <f t="shared" si="4"/>
        <v/>
      </c>
      <c r="D82" s="14"/>
      <c r="E82" s="14"/>
      <c r="F82" s="14" t="str">
        <f t="shared" si="5"/>
        <v/>
      </c>
      <c r="G82" s="14" t="str">
        <f>IF(F82&lt;&gt;"",IF($G$4="Recurso",IF(LEFT($G$5,1)="M",VLOOKUP($G$5,'Definición técnica de imagenes'!$A$3:$G$17,5,FALSE),IF($G$5="F1",'Definición técnica de imagenes'!$E$15,'Definición técnica de imagenes'!$F$13)),'Definición técnica de imagenes'!$E$16),"")</f>
        <v/>
      </c>
      <c r="H82" s="14" t="str">
        <f t="shared" si="6"/>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7"/>
        <v/>
      </c>
      <c r="B83" s="13"/>
      <c r="C83" s="27" t="str">
        <f t="shared" si="4"/>
        <v/>
      </c>
      <c r="D83" s="14"/>
      <c r="E83" s="14"/>
      <c r="F83" s="14" t="str">
        <f t="shared" si="5"/>
        <v/>
      </c>
      <c r="G83" s="14" t="str">
        <f>IF(F83&lt;&gt;"",IF($G$4="Recurso",IF(LEFT($G$5,1)="M",VLOOKUP($G$5,'Definición técnica de imagenes'!$A$3:$G$17,5,FALSE),IF($G$5="F1",'Definición técnica de imagenes'!$E$15,'Definición técnica de imagenes'!$F$13)),'Definición técnica de imagenes'!$E$16),"")</f>
        <v/>
      </c>
      <c r="H83" s="14" t="str">
        <f t="shared" si="6"/>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si="7"/>
        <v/>
      </c>
      <c r="B84" s="13"/>
      <c r="C84" s="27" t="str">
        <f t="shared" si="4"/>
        <v/>
      </c>
      <c r="D84" s="14"/>
      <c r="E84" s="14"/>
      <c r="F84" s="14" t="str">
        <f t="shared" si="5"/>
        <v/>
      </c>
      <c r="G84" s="14" t="str">
        <f>IF(F84&lt;&gt;"",IF($G$4="Recurso",IF(LEFT($G$5,1)="M",VLOOKUP($G$5,'Definición técnica de imagenes'!$A$3:$G$17,5,FALSE),IF($G$5="F1",'Definición técnica de imagenes'!$E$15,'Definición técnica de imagenes'!$F$13)),'Definición técnica de imagenes'!$E$16),"")</f>
        <v/>
      </c>
      <c r="H84" s="14" t="str">
        <f t="shared" si="6"/>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7"/>
        <v/>
      </c>
      <c r="B85" s="13"/>
      <c r="C85" s="27" t="str">
        <f t="shared" si="4"/>
        <v/>
      </c>
      <c r="D85" s="14"/>
      <c r="E85" s="14"/>
      <c r="F85" s="14" t="str">
        <f t="shared" si="5"/>
        <v/>
      </c>
      <c r="G85" s="14" t="str">
        <f>IF(F85&lt;&gt;"",IF($G$4="Recurso",IF(LEFT($G$5,1)="M",VLOOKUP($G$5,'Definición técnica de imagenes'!$A$3:$G$17,5,FALSE),IF($G$5="F1",'Definición técnica de imagenes'!$E$15,'Definición técnica de imagenes'!$F$13)),'Definición técnica de imagenes'!$E$16),"")</f>
        <v/>
      </c>
      <c r="H85" s="14" t="str">
        <f t="shared" si="6"/>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7"/>
        <v/>
      </c>
      <c r="B86" s="13"/>
      <c r="C86" s="27" t="str">
        <f t="shared" si="4"/>
        <v/>
      </c>
      <c r="D86" s="14"/>
      <c r="E86" s="14"/>
      <c r="F86" s="14" t="str">
        <f t="shared" si="5"/>
        <v/>
      </c>
      <c r="G86" s="14" t="str">
        <f>IF(F86&lt;&gt;"",IF($G$4="Recurso",IF(LEFT($G$5,1)="M",VLOOKUP($G$5,'Definición técnica de imagenes'!$A$3:$G$17,5,FALSE),IF($G$5="F1",'Definición técnica de imagenes'!$E$15,'Definición técnica de imagenes'!$F$13)),'Definición técnica de imagenes'!$E$16),"")</f>
        <v/>
      </c>
      <c r="H86" s="14" t="str">
        <f t="shared" si="6"/>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7"/>
        <v/>
      </c>
      <c r="B87" s="13"/>
      <c r="C87" s="27" t="str">
        <f t="shared" si="4"/>
        <v/>
      </c>
      <c r="D87" s="14"/>
      <c r="E87" s="14"/>
      <c r="F87" s="14" t="str">
        <f t="shared" si="5"/>
        <v/>
      </c>
      <c r="G87" s="14" t="str">
        <f>IF(F87&lt;&gt;"",IF($G$4="Recurso",IF(LEFT($G$5,1)="M",VLOOKUP($G$5,'Definición técnica de imagenes'!$A$3:$G$17,5,FALSE),IF($G$5="F1",'Definición técnica de imagenes'!$E$15,'Definición técnica de imagenes'!$F$13)),'Definición técnica de imagenes'!$E$16),"")</f>
        <v/>
      </c>
      <c r="H87" s="14" t="str">
        <f t="shared" si="6"/>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7"/>
        <v/>
      </c>
      <c r="B88" s="13"/>
      <c r="C88" s="27" t="str">
        <f t="shared" si="4"/>
        <v/>
      </c>
      <c r="D88" s="14"/>
      <c r="E88" s="14"/>
      <c r="F88" s="14" t="str">
        <f t="shared" si="5"/>
        <v/>
      </c>
      <c r="G88" s="14" t="str">
        <f>IF(F88&lt;&gt;"",IF($G$4="Recurso",IF(LEFT($G$5,1)="M",VLOOKUP($G$5,'Definición técnica de imagenes'!$A$3:$G$17,5,FALSE),IF($G$5="F1",'Definición técnica de imagenes'!$E$15,'Definición técnica de imagenes'!$F$13)),'Definición técnica de imagenes'!$E$16),"")</f>
        <v/>
      </c>
      <c r="H88" s="14" t="str">
        <f t="shared" si="6"/>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7"/>
        <v/>
      </c>
      <c r="B89" s="13"/>
      <c r="C89" s="27" t="str">
        <f t="shared" si="4"/>
        <v/>
      </c>
      <c r="D89" s="14"/>
      <c r="E89" s="14"/>
      <c r="F89" s="14" t="str">
        <f t="shared" si="5"/>
        <v/>
      </c>
      <c r="G89" s="14" t="str">
        <f>IF(F89&lt;&gt;"",IF($G$4="Recurso",IF(LEFT($G$5,1)="M",VLOOKUP($G$5,'Definición técnica de imagenes'!$A$3:$G$17,5,FALSE),IF($G$5="F1",'Definición técnica de imagenes'!$E$15,'Definición técnica de imagenes'!$F$13)),'Definición técnica de imagenes'!$E$16),"")</f>
        <v/>
      </c>
      <c r="H89" s="14" t="str">
        <f t="shared" si="6"/>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7"/>
        <v/>
      </c>
      <c r="B90" s="13"/>
      <c r="C90" s="27" t="str">
        <f t="shared" si="4"/>
        <v/>
      </c>
      <c r="D90" s="14"/>
      <c r="E90" s="14"/>
      <c r="F90" s="14" t="str">
        <f t="shared" si="5"/>
        <v/>
      </c>
      <c r="G90" s="14" t="str">
        <f>IF(F90&lt;&gt;"",IF($G$4="Recurso",IF(LEFT($G$5,1)="M",VLOOKUP($G$5,'Definición técnica de imagenes'!$A$3:$G$17,5,FALSE),IF($G$5="F1",'Definición técnica de imagenes'!$E$15,'Definición técnica de imagenes'!$F$13)),'Definición técnica de imagenes'!$E$16),"")</f>
        <v/>
      </c>
      <c r="H90" s="14" t="str">
        <f t="shared" si="6"/>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7"/>
        <v/>
      </c>
      <c r="B91" s="13"/>
      <c r="C91" s="27" t="str">
        <f t="shared" si="4"/>
        <v/>
      </c>
      <c r="D91" s="14"/>
      <c r="E91" s="14"/>
      <c r="F91" s="14" t="str">
        <f t="shared" si="5"/>
        <v/>
      </c>
      <c r="G91" s="14" t="str">
        <f>IF(F91&lt;&gt;"",IF($G$4="Recurso",IF(LEFT($G$5,1)="M",VLOOKUP($G$5,'Definición técnica de imagenes'!$A$3:$G$17,5,FALSE),IF($G$5="F1",'Definición técnica de imagenes'!$E$15,'Definición técnica de imagenes'!$F$13)),'Definición técnica de imagenes'!$E$16),"")</f>
        <v/>
      </c>
      <c r="H91" s="14" t="str">
        <f t="shared" si="6"/>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7"/>
        <v/>
      </c>
      <c r="B92" s="13"/>
      <c r="C92" s="27" t="str">
        <f t="shared" si="4"/>
        <v/>
      </c>
      <c r="D92" s="14"/>
      <c r="E92" s="14"/>
      <c r="F92" s="14" t="str">
        <f t="shared" si="5"/>
        <v/>
      </c>
      <c r="G92" s="14" t="str">
        <f>IF(F92&lt;&gt;"",IF($G$4="Recurso",IF(LEFT($G$5,1)="M",VLOOKUP($G$5,'Definición técnica de imagenes'!$A$3:$G$17,5,FALSE),IF($G$5="F1",'Definición técnica de imagenes'!$E$15,'Definición técnica de imagenes'!$F$13)),'Definición técnica de imagenes'!$E$16),"")</f>
        <v/>
      </c>
      <c r="H92" s="14" t="str">
        <f t="shared" si="6"/>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7"/>
        <v/>
      </c>
      <c r="B93" s="13"/>
      <c r="C93" s="27" t="str">
        <f t="shared" si="4"/>
        <v/>
      </c>
      <c r="D93" s="14"/>
      <c r="E93" s="14"/>
      <c r="F93" s="14" t="str">
        <f t="shared" si="5"/>
        <v/>
      </c>
      <c r="G93" s="14" t="str">
        <f>IF(F93&lt;&gt;"",IF($G$4="Recurso",IF(LEFT($G$5,1)="M",VLOOKUP($G$5,'Definición técnica de imagenes'!$A$3:$G$17,5,FALSE),IF($G$5="F1",'Definición técnica de imagenes'!$E$15,'Definición técnica de imagenes'!$F$13)),'Definición técnica de imagenes'!$E$16),"")</f>
        <v/>
      </c>
      <c r="H93" s="14" t="str">
        <f t="shared" si="6"/>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7"/>
        <v/>
      </c>
      <c r="B94" s="13"/>
      <c r="C94" s="27" t="str">
        <f t="shared" si="4"/>
        <v/>
      </c>
      <c r="D94" s="14"/>
      <c r="E94" s="14"/>
      <c r="F94" s="14" t="str">
        <f t="shared" si="5"/>
        <v/>
      </c>
      <c r="G94" s="14" t="str">
        <f>IF(F94&lt;&gt;"",IF($G$4="Recurso",IF(LEFT($G$5,1)="M",VLOOKUP($G$5,'Definición técnica de imagenes'!$A$3:$G$17,5,FALSE),IF($G$5="F1",'Definición técnica de imagenes'!$E$15,'Definición técnica de imagenes'!$F$13)),'Definición técnica de imagenes'!$E$16),"")</f>
        <v/>
      </c>
      <c r="H94" s="14" t="str">
        <f t="shared" si="6"/>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7"/>
        <v/>
      </c>
      <c r="B95" s="13"/>
      <c r="C95" s="27" t="str">
        <f t="shared" si="4"/>
        <v/>
      </c>
      <c r="D95" s="14"/>
      <c r="E95" s="14"/>
      <c r="F95" s="14" t="str">
        <f t="shared" si="5"/>
        <v/>
      </c>
      <c r="G95" s="14" t="str">
        <f>IF(F95&lt;&gt;"",IF($G$4="Recurso",IF(LEFT($G$5,1)="M",VLOOKUP($G$5,'Definición técnica de imagenes'!$A$3:$G$17,5,FALSE),IF($G$5="F1",'Definición técnica de imagenes'!$E$15,'Definición técnica de imagenes'!$F$13)),'Definición técnica de imagenes'!$E$16),"")</f>
        <v/>
      </c>
      <c r="H95" s="14" t="str">
        <f t="shared" si="6"/>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7"/>
        <v/>
      </c>
      <c r="B96" s="13"/>
      <c r="C96" s="27" t="str">
        <f t="shared" si="4"/>
        <v/>
      </c>
      <c r="D96" s="14"/>
      <c r="E96" s="14"/>
      <c r="F96" s="14" t="str">
        <f t="shared" si="5"/>
        <v/>
      </c>
      <c r="G96" s="14" t="str">
        <f>IF(F96&lt;&gt;"",IF($G$4="Recurso",IF(LEFT($G$5,1)="M",VLOOKUP($G$5,'Definición técnica de imagenes'!$A$3:$G$17,5,FALSE),IF($G$5="F1",'Definición técnica de imagenes'!$E$15,'Definición técnica de imagenes'!$F$13)),'Definición técnica de imagenes'!$E$16),"")</f>
        <v/>
      </c>
      <c r="H96" s="14" t="str">
        <f t="shared" si="6"/>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7"/>
        <v/>
      </c>
      <c r="B97" s="13"/>
      <c r="C97" s="27" t="str">
        <f t="shared" si="4"/>
        <v/>
      </c>
      <c r="D97" s="14"/>
      <c r="E97" s="14"/>
      <c r="F97" s="14" t="str">
        <f t="shared" si="5"/>
        <v/>
      </c>
      <c r="G97" s="14" t="str">
        <f>IF(F97&lt;&gt;"",IF($G$4="Recurso",IF(LEFT($G$5,1)="M",VLOOKUP($G$5,'Definición técnica de imagenes'!$A$3:$G$17,5,FALSE),IF($G$5="F1",'Definición técnica de imagenes'!$E$15,'Definición técnica de imagenes'!$F$13)),'Definición técnica de imagenes'!$E$16),"")</f>
        <v/>
      </c>
      <c r="H97" s="14" t="str">
        <f t="shared" si="6"/>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7"/>
        <v/>
      </c>
      <c r="B98" s="13"/>
      <c r="C98" s="27" t="str">
        <f t="shared" si="4"/>
        <v/>
      </c>
      <c r="D98" s="14"/>
      <c r="E98" s="14"/>
      <c r="F98" s="14" t="str">
        <f t="shared" si="5"/>
        <v/>
      </c>
      <c r="G98" s="14" t="str">
        <f>IF(F98&lt;&gt;"",IF($G$4="Recurso",IF(LEFT($G$5,1)="M",VLOOKUP($G$5,'Definición técnica de imagenes'!$A$3:$G$17,5,FALSE),IF($G$5="F1",'Definición técnica de imagenes'!$E$15,'Definición técnica de imagenes'!$F$13)),'Definición técnica de imagenes'!$E$16),"")</f>
        <v/>
      </c>
      <c r="H98" s="14" t="str">
        <f t="shared" si="6"/>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7"/>
        <v/>
      </c>
      <c r="B99" s="13"/>
      <c r="C99" s="27" t="str">
        <f t="shared" si="4"/>
        <v/>
      </c>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7"/>
        <v/>
      </c>
      <c r="B100" s="13"/>
      <c r="C100" s="27" t="str">
        <f t="shared" si="4"/>
        <v/>
      </c>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7"/>
        <v/>
      </c>
      <c r="B101" s="13"/>
      <c r="C101" s="27" t="str">
        <f t="shared" si="4"/>
        <v/>
      </c>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7"/>
        <v/>
      </c>
      <c r="B102" s="13"/>
      <c r="C102" s="27" t="str">
        <f t="shared" si="4"/>
        <v/>
      </c>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7"/>
        <v/>
      </c>
      <c r="B103" s="13"/>
      <c r="C103" s="27" t="str">
        <f t="shared" si="4"/>
        <v/>
      </c>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7"/>
        <v/>
      </c>
      <c r="B104" s="13"/>
      <c r="C104" s="27" t="str">
        <f t="shared" si="4"/>
        <v/>
      </c>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7"/>
        <v/>
      </c>
      <c r="B105" s="13"/>
      <c r="C105" s="27" t="str">
        <f t="shared" si="4"/>
        <v/>
      </c>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7"/>
        <v/>
      </c>
      <c r="B106" s="13"/>
      <c r="C106" s="27" t="str">
        <f t="shared" si="4"/>
        <v/>
      </c>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sheetData>
  <mergeCells count="7">
    <mergeCell ref="F2:G2"/>
    <mergeCell ref="F3:G3"/>
    <mergeCell ref="F8:I8"/>
    <mergeCell ref="C2:D2"/>
    <mergeCell ref="C3:D3"/>
    <mergeCell ref="C4:D4"/>
    <mergeCell ref="C5:D5"/>
  </mergeCells>
  <conditionalFormatting sqref="F5:G5">
    <cfRule type="expression" dxfId="5" priority="5">
      <formula>$G$4&lt;&gt;"Recurso"</formula>
    </cfRule>
    <cfRule type="expression" dxfId="4" priority="7">
      <formula>$G$4="Recurso"</formula>
    </cfRule>
  </conditionalFormatting>
  <conditionalFormatting sqref="F5">
    <cfRule type="expression" dxfId="3" priority="6">
      <formula>$G$4="Recurso"</formula>
    </cfRule>
  </conditionalFormatting>
  <conditionalFormatting sqref="F5:G5">
    <cfRule type="expression" dxfId="2" priority="2">
      <formula>$G$4&lt;&gt;"Recurso"</formula>
    </cfRule>
    <cfRule type="expression" dxfId="1" priority="3">
      <formula>$G$4="Recurso"</formula>
    </cfRule>
  </conditionalFormatting>
  <conditionalFormatting sqref="F5">
    <cfRule type="expression" dxfId="0" priority="1">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6">
      <formula1>"Vertical,Horizontal"</formula1>
    </dataValidation>
    <dataValidation type="list" allowBlank="1" showInputMessage="1" showErrorMessage="1" sqref="D10:D106">
      <formula1>"Ilustración,Fotografía"</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91" t="s">
        <v>38</v>
      </c>
      <c r="B1" s="92"/>
      <c r="C1" s="92"/>
      <c r="D1" s="92"/>
      <c r="E1" s="92"/>
      <c r="F1" s="93"/>
    </row>
    <row r="2" spans="1:11" x14ac:dyDescent="0.25">
      <c r="A2" s="39" t="s">
        <v>42</v>
      </c>
      <c r="B2" s="40"/>
      <c r="C2" s="94" t="s">
        <v>13</v>
      </c>
      <c r="D2" s="95"/>
      <c r="E2" s="96"/>
      <c r="F2" s="41"/>
    </row>
    <row r="3" spans="1:11" ht="63" x14ac:dyDescent="0.25">
      <c r="A3" s="42" t="s">
        <v>43</v>
      </c>
      <c r="B3" s="40"/>
      <c r="C3" s="100" t="s">
        <v>14</v>
      </c>
      <c r="D3" s="101"/>
      <c r="E3" s="102"/>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3" t="str">
        <f>CONCATENATE(H21,"_",I21,"_",J21,"_CO")</f>
        <v>LE_07_04_CO</v>
      </c>
      <c r="E5" s="104"/>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9" t="str">
        <f>CONCATENATE("SolicitudGrafica_",D5,".xls")</f>
        <v>SolicitudGrafica_LE_07_04_CO.xls</v>
      </c>
      <c r="E7" s="89"/>
      <c r="F7" s="90"/>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91" t="s">
        <v>41</v>
      </c>
      <c r="B13" s="92"/>
      <c r="C13" s="92"/>
      <c r="D13" s="92"/>
      <c r="E13" s="92"/>
      <c r="F13" s="93"/>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4" t="s">
        <v>49</v>
      </c>
      <c r="D15" s="95"/>
      <c r="E15" s="95"/>
      <c r="F15" s="96"/>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7" t="str">
        <f>CONCATENATE(H21,"_",I21,"_",J21,"_",K45)</f>
        <v>LE_07_04_REC10</v>
      </c>
      <c r="E17" s="98"/>
      <c r="F17" s="99"/>
      <c r="J17" s="31">
        <v>14</v>
      </c>
      <c r="K17" s="31">
        <v>14</v>
      </c>
    </row>
    <row r="18" spans="1:11" ht="79.5" thickBot="1" x14ac:dyDescent="0.3">
      <c r="A18" s="42" t="s">
        <v>48</v>
      </c>
      <c r="B18" s="40"/>
      <c r="C18" s="71" t="s">
        <v>128</v>
      </c>
      <c r="D18" s="89" t="str">
        <f>CONCATENATE("SolicitudGrafica_",D17,".xls")</f>
        <v>SolicitudGrafica_LE_07_04_REC10.xls</v>
      </c>
      <c r="E18" s="89"/>
      <c r="F18" s="90"/>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962025</xdr:rowOff>
                  </from>
                  <to>
                    <xdr:col>2</xdr:col>
                    <xdr:colOff>2028825</xdr:colOff>
                    <xdr:row>15</xdr:row>
                    <xdr:rowOff>1419225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2019300</xdr:colOff>
                    <xdr:row>15</xdr:row>
                    <xdr:rowOff>962025</xdr:rowOff>
                  </from>
                  <to>
                    <xdr:col>3</xdr:col>
                    <xdr:colOff>1657350</xdr:colOff>
                    <xdr:row>15</xdr:row>
                    <xdr:rowOff>1419225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962025</xdr:rowOff>
                  </from>
                  <to>
                    <xdr:col>4</xdr:col>
                    <xdr:colOff>1666875</xdr:colOff>
                    <xdr:row>15</xdr:row>
                    <xdr:rowOff>1419225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962025</xdr:rowOff>
                  </from>
                  <to>
                    <xdr:col>5</xdr:col>
                    <xdr:colOff>1666875</xdr:colOff>
                    <xdr:row>15</xdr:row>
                    <xdr:rowOff>1419225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38100</xdr:colOff>
                    <xdr:row>4</xdr:row>
                    <xdr:rowOff>9525</xdr:rowOff>
                  </from>
                  <to>
                    <xdr:col>2</xdr:col>
                    <xdr:colOff>2066925</xdr:colOff>
                    <xdr:row>4</xdr:row>
                    <xdr:rowOff>466725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2085975</xdr:colOff>
                    <xdr:row>4</xdr:row>
                    <xdr:rowOff>9525</xdr:rowOff>
                  </from>
                  <to>
                    <xdr:col>3</xdr:col>
                    <xdr:colOff>1724025</xdr:colOff>
                    <xdr:row>4</xdr:row>
                    <xdr:rowOff>466725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28575</xdr:colOff>
                    <xdr:row>4</xdr:row>
                    <xdr:rowOff>9525</xdr:rowOff>
                  </from>
                  <to>
                    <xdr:col>5</xdr:col>
                    <xdr:colOff>9525</xdr:colOff>
                    <xdr:row>4</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5" t="s">
        <v>56</v>
      </c>
      <c r="B1" s="105" t="s">
        <v>63</v>
      </c>
      <c r="C1" s="105" t="s">
        <v>64</v>
      </c>
      <c r="D1" s="105" t="s">
        <v>5</v>
      </c>
      <c r="E1" s="105" t="s">
        <v>65</v>
      </c>
      <c r="F1" s="105" t="s">
        <v>66</v>
      </c>
      <c r="G1" s="105" t="s">
        <v>67</v>
      </c>
      <c r="H1" s="106" t="s">
        <v>68</v>
      </c>
      <c r="I1" s="106"/>
      <c r="J1" s="106"/>
    </row>
    <row r="2" spans="1:11" x14ac:dyDescent="0.25">
      <c r="A2" s="105"/>
      <c r="B2" s="105"/>
      <c r="C2" s="105"/>
      <c r="D2" s="105"/>
      <c r="E2" s="105"/>
      <c r="F2" s="105"/>
      <c r="G2" s="105"/>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2015-04-01T20:51:02Z</dcterms:modified>
</cp:coreProperties>
</file>