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<sst xmlns="http://schemas.openxmlformats.org/spreadsheetml/2006/main" count="400" uniqueCount="203">
  <si>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</si>
  <si>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</si>
  <si>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</si>
  <si>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</si>
  <si>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</si>
  <si>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</si>
  <si>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</si>
  <si>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</si>
  <si>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</si>
  <si>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</si>
  <si>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</si>
  <si>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</si>
  <si>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</si>
  <si>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</si>
  <si>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</si>
  <si>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</si>
  <si>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</si>
  <si>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</si>
  <si>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</si>
  <si>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</si>
  <si>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</si>
  <si>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</si>
  <si>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</si>
  <si>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</si>
  <si>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</si>
  <si>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</si>
  <si>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</si>
  <si>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</si>
  <si>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</si>
  <si>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</si>
  <si>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</si>
  <si>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</si>
  <si>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</si>
  <si>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</si>
  <si>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</si>
  <si>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</si>
  <si>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</si>
  <si>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</si>
  <si>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</si>
  <si>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</si>
  <si>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</si>
  <si>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</si>
  <si>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</si>
  <si>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</si>
  <si>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</si>
  <si>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</si>
  <si>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</si>
  <si>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</si>
  <si>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</si>
  <si>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</si>
  <si>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</si>
  <si>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</si>
  <si>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</si>
  <si>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</si>
  <si>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</si>
  <si>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</si>
  <si>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</si>
  <si>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</si>
  <si>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</si>
  <si>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</si>
  <si>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</si>
  <si>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</si>
  <si>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</si>
  <si>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</si>
  <si>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</si>
  <si>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</si>
  <si>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</si>
  <si>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</si>
  <si>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</si>
  <si>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</si>
  <si>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</si>
  <si>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</si>
  <si>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</si>
  <si>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</si>
  <si>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</si>
  <si>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</si>
  <si>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</si>
  <si>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</si>
  <si>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</si>
  <si>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</si>
  <si>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</si>
  <si>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</si>
  <si>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</si>
  <si>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</si>
  <si>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</si>
  <si>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</si>
  <si>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</si>
  <si>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</si>
  <si>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</si>
  <si>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</si>
  <si>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</si>
  <si>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</si>
  <si>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</si>
  <si>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</si>
  <si>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</si>
  <si>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</si>
  <si>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</si>
  <si>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</si>
  <si>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</si>
  <si>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</si>
  <si>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</si>
  <si>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</si>
  <si>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</si>
  <si>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</si>
  <si>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</si>
  <si>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</si>
  <si>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</si>
  <si>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</si>
  <si>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</si>
  <si>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</si>
  <si>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</si>
  <si>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</si>
  <si>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</si>
  <si>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</si>
  <si>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</si>
  <si>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</si>
  <si>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</si>
  <si>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</si>
  <si>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</si>
  <si>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</si>
  <si>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</si>
  <si>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</si>
  <si>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</si>
  <si>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</si>
  <si>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</si>
  <si>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</si>
  <si>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</si>
  <si>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</si>
  <si>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</si>
  <si>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</si>
  <si>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</si>
  <si>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</si>
  <si>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</si>
  <si>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</si>
  <si>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</si>
  <si>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</si>
  <si>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</si>
  <si>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</si>
  <si>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</si>
  <si>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</si>
  <si>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</si>
  <si>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</si>
  <si>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</si>
  <si>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</si>
  <si>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</si>
  <si>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</si>
  <si>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</si>
  <si>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</si>
  <si>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</si>
  <si>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</si>
  <si>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</si>
  <si>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</si>
  <si>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</si>
  <si>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</si>
  <si>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</si>
  <si>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</si>
  <si>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</si>
  <si>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</si>
  <si>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</si>
  <si>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</si>
  <si>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</si>
  <si>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</si>
  <si>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</si>
  <si>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</si>
  <si>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</si>
  <si>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</si>
  <si>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</si>
  <si>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</si>
  <si>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</si>
  <si>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</si>
  <si>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</si>
  <si>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</si>
  <si>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</si>
  <si>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</si>
  <si>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</si>
  <si>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</si>
  <si>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</si>
  <si>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</si>
  <si>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</si>
  <si>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</si>
  <si>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</si>
  <si>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</si>
  <si>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</si>
  <si>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</si>
  <si>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</si>
  <si>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</si>
  <si>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</si>
  <si>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y la digestión en el ser humano</t>
  </si>
  <si>
    <t>Diego Molina</t>
  </si>
  <si>
    <t>Fotografía</t>
  </si>
  <si>
    <t>Pasta</t>
  </si>
  <si>
    <t>Miel</t>
  </si>
  <si>
    <t>Arroz</t>
  </si>
  <si>
    <t>Almendras</t>
  </si>
  <si>
    <t>Frutas</t>
  </si>
  <si>
    <t>Zanahoria</t>
  </si>
  <si>
    <t>Brócoli</t>
  </si>
  <si>
    <t>CN_06_05_REC40</t>
  </si>
  <si>
    <t>Pimenton</t>
  </si>
  <si>
    <t>Huevos</t>
  </si>
  <si>
    <t>Leche</t>
  </si>
  <si>
    <t>Pollo</t>
  </si>
  <si>
    <t>Carne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</si>
</sst>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250604920</v>
      </c>
      <c r="C10" s="20" t="str">
        <f t="shared" ref="C10:C41" si="0">IF(OR(B10&lt;&gt;"",J10&lt;&gt;""),IF($G$4="Recurso",CONCATENATE($G$4," ",$G$5),$G$4),"")</f>
        <v>Recurso M10B</v>
      </c>
      <c r="D10" s="63" t="s">
        <v>189</v>
      </c>
      <c r="E10" s="63" t="s">
        <v>155</v>
      </c>
      <c r="F10" s="13" t="str">
        <f t="shared" ref="F10" ca="1" si="1">IF(OR(B10&lt;&gt;"",J10&lt;&gt;""),CONCATENATE($C$7,"_",$A10,IF($G$4="Cuaderno de Estudio","_small",CONCATENATE(IF(I10="","","n"),IF(LEFT($G$5,1)="F",".jpg",".png")))),"")</f>
        <v>CN_06_05_REC40_IMG01.png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122544253</v>
      </c>
      <c r="C11" s="20" t="str">
        <f t="shared" si="0"/>
        <v>Recurso M10B</v>
      </c>
      <c r="D11" s="63" t="s">
        <v>189</v>
      </c>
      <c r="E11" s="63" t="s">
        <v>155</v>
      </c>
      <c r="F11" s="13" t="str">
        <f t="shared" ref="F11:F74" ca="1" si="4">IF(OR(B11&lt;&gt;"",J11&lt;&gt;""),CONCATENATE($C$7,"_",$A11,IF($G$4="Cuaderno de Estudio","_small",CONCATENATE(IF(I11="","","n"),IF(LEFT($G$5,1)="F",".jpg",".png")))),"")</f>
        <v>CN_06_05_REC40_IMG02.png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307312139</v>
      </c>
      <c r="C12" s="20" t="str">
        <f t="shared" si="0"/>
        <v>Recurso M10B</v>
      </c>
      <c r="D12" s="63" t="s">
        <v>189</v>
      </c>
      <c r="E12" s="63" t="s">
        <v>155</v>
      </c>
      <c r="F12" s="13" t="str">
        <f t="shared" ca="1" si="4"/>
        <v>CN_06_05_REC40_IMG03.png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237735703</v>
      </c>
      <c r="C13" s="20" t="str">
        <f t="shared" si="0"/>
        <v>Recurso M10B</v>
      </c>
      <c r="D13" s="63" t="s">
        <v>189</v>
      </c>
      <c r="E13" s="63" t="s">
        <v>155</v>
      </c>
      <c r="F13" s="13" t="str">
        <f t="shared" ca="1" si="4"/>
        <v>CN_06_05_REC40_IMG04.png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x14ac:dyDescent="0.25">
      <c r="A14" s="12" t="str">
        <f t="shared" si="3"/>
        <v>IMG05</v>
      </c>
      <c r="B14" s="62">
        <v>306031841</v>
      </c>
      <c r="C14" s="20" t="str">
        <f t="shared" si="0"/>
        <v>Recurso M10B</v>
      </c>
      <c r="D14" s="63" t="s">
        <v>189</v>
      </c>
      <c r="E14" s="63" t="s">
        <v>155</v>
      </c>
      <c r="F14" s="13" t="str">
        <f t="shared" ca="1" si="4"/>
        <v>CN_06_05_REC40_IMG05.png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IMG06</v>
      </c>
      <c r="B15" s="62">
        <v>179993123</v>
      </c>
      <c r="C15" s="20" t="str">
        <f t="shared" si="0"/>
        <v>Recurso M10B</v>
      </c>
      <c r="D15" s="63" t="s">
        <v>189</v>
      </c>
      <c r="E15" s="63" t="s">
        <v>155</v>
      </c>
      <c r="F15" s="13" t="str">
        <f t="shared" ca="1" si="4"/>
        <v>CN_06_05_REC40_IMG06.png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IMG07</v>
      </c>
      <c r="B16" s="62">
        <v>289330679</v>
      </c>
      <c r="C16" s="20" t="str">
        <f t="shared" si="0"/>
        <v>Recurso M10B</v>
      </c>
      <c r="D16" s="63" t="s">
        <v>189</v>
      </c>
      <c r="E16" s="63" t="s">
        <v>155</v>
      </c>
      <c r="F16" s="13" t="str">
        <f t="shared" ca="1" si="4"/>
        <v>CN_06_05_REC40_IMG07.png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x14ac:dyDescent="0.25">
      <c r="A17" s="12" t="str">
        <f t="shared" si="3"/>
        <v>IMG08</v>
      </c>
      <c r="B17" s="62">
        <v>259957070</v>
      </c>
      <c r="C17" s="20" t="str">
        <f t="shared" si="0"/>
        <v>Recurso M10B</v>
      </c>
      <c r="D17" s="63" t="s">
        <v>189</v>
      </c>
      <c r="E17" s="63" t="s">
        <v>155</v>
      </c>
      <c r="F17" s="13" t="str">
        <f t="shared" ca="1" si="4"/>
        <v>CN_06_05_REC40_IMG08.png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x14ac:dyDescent="0.25">
      <c r="A18" s="12" t="str">
        <f t="shared" si="3"/>
        <v>IMG09</v>
      </c>
      <c r="B18" s="62">
        <v>229670506</v>
      </c>
      <c r="C18" s="20" t="str">
        <f t="shared" si="0"/>
        <v>Recurso M10B</v>
      </c>
      <c r="D18" s="63" t="s">
        <v>189</v>
      </c>
      <c r="E18" s="63" t="s">
        <v>155</v>
      </c>
      <c r="F18" s="13" t="str">
        <f t="shared" ca="1" si="4"/>
        <v>CN_06_05_REC40_IMG09.png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181264073</v>
      </c>
      <c r="C19" s="20" t="str">
        <f t="shared" si="0"/>
        <v>Recurso M10B</v>
      </c>
      <c r="D19" s="63" t="s">
        <v>189</v>
      </c>
      <c r="E19" s="63" t="s">
        <v>155</v>
      </c>
      <c r="F19" s="13" t="str">
        <f t="shared" ca="1" si="4"/>
        <v>CN_06_05_REC40_IMG10.png</v>
      </c>
      <c r="G19" s="13" t="str">
        <f ca="1">IF($F19&lt;&gt;"",IF($G$4="Recurso",VLOOKUP($E19,OFFSET('Definición técnica de imagenes'!$A$1,MATCH($G$5,'Definición técnica de imagenes'!$A$1:$A$104,0)-1,1,COUNTIF('Definición técnica de imagenes'!$A$3:$A$102,$G$5),5),5,FALSE),'Definición técnica de imagenes'!$F$16),"")</f>
        <v>273 x 51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x14ac:dyDescent="0.25">
      <c r="A20" s="12" t="str">
        <f t="shared" si="6"/>
        <v>IMG11</v>
      </c>
      <c r="B20" s="62">
        <v>184268558</v>
      </c>
      <c r="C20" s="20" t="str">
        <f t="shared" si="0"/>
        <v>Recurso M10B</v>
      </c>
      <c r="D20" s="63" t="s">
        <v>189</v>
      </c>
      <c r="E20" s="63" t="s">
        <v>155</v>
      </c>
      <c r="F20" s="13" t="str">
        <f t="shared" ca="1" si="4"/>
        <v>CN_06_05_REC40_IMG11.png</v>
      </c>
      <c r="G20" s="13" t="str">
        <f ca="1">IF($F20&lt;&gt;"",IF($G$4="Recurso",VLOOKUP($E20,OFFSET('Definición técnica de imagenes'!$A$1,MATCH($G$5,'Definición técnica de imagenes'!$A$1:$A$104,0)-1,1,COUNTIF('Definición técnica de imagenes'!$A$3:$A$102,$G$5),5),5,FALSE),'Definición técnica de imagenes'!$F$16),"")</f>
        <v>273 x 51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201</v>
      </c>
      <c r="K20" s="66"/>
      <c r="O20" s="2" t="str">
        <f>'Definición técnica de imagenes'!A32</f>
        <v>F10B</v>
      </c>
    </row>
    <row r="21" spans="1:15" s="11" customFormat="1" x14ac:dyDescent="0.25">
      <c r="A21" s="12" t="str">
        <f t="shared" si="6"/>
        <v>IMG12</v>
      </c>
      <c r="B21" s="62">
        <v>104330006</v>
      </c>
      <c r="C21" s="20" t="str">
        <f t="shared" si="0"/>
        <v>Recurso M10B</v>
      </c>
      <c r="D21" s="63" t="s">
        <v>189</v>
      </c>
      <c r="E21" s="63" t="s">
        <v>155</v>
      </c>
      <c r="F21" s="13" t="str">
        <f t="shared" ca="1" si="4"/>
        <v>CN_06_05_REC40_IMG12.png</v>
      </c>
      <c r="G21" s="13" t="str">
        <f ca="1">IF($F21&lt;&gt;"",IF($G$4="Recurso",VLOOKUP($E21,OFFSET('Definición técnica de imagenes'!$A$1,MATCH($G$5,'Definición técnica de imagenes'!$A$1:$A$104,0)-1,1,COUNTIF('Definición técnica de imagenes'!$A$3:$A$102,$G$5),5),5,FALSE),'Definición técnica de imagenes'!$F$16),"")</f>
        <v>273 x 51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202</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2015-11-11T16:04:16Z</dcterms:modified>
</cp:coreProperties>
</file>